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harasleben\Downloads\"/>
    </mc:Choice>
  </mc:AlternateContent>
  <bookViews>
    <workbookView xWindow="0" yWindow="0" windowWidth="25200" windowHeight="13755" tabRatio="896"/>
  </bookViews>
  <sheets>
    <sheet name="Eingabe" sheetId="59" r:id="rId1"/>
    <sheet name="Druck" sheetId="1" r:id="rId2"/>
    <sheet name="m1" sheetId="2" r:id="rId3"/>
    <sheet name="m2" sheetId="29" r:id="rId4"/>
    <sheet name="m3" sheetId="30" r:id="rId5"/>
    <sheet name="m4" sheetId="31" r:id="rId6"/>
    <sheet name="m5" sheetId="32" r:id="rId7"/>
    <sheet name="m6" sheetId="33" r:id="rId8"/>
    <sheet name="m7" sheetId="34" r:id="rId9"/>
    <sheet name="m8" sheetId="35" r:id="rId10"/>
    <sheet name="m9" sheetId="58" r:id="rId11"/>
    <sheet name="m10" sheetId="57" r:id="rId12"/>
    <sheet name="m11" sheetId="56" r:id="rId13"/>
    <sheet name="m12" sheetId="55" r:id="rId14"/>
    <sheet name="m13" sheetId="54" r:id="rId15"/>
    <sheet name="m14" sheetId="53" r:id="rId16"/>
    <sheet name="m15" sheetId="52" r:id="rId17"/>
    <sheet name="m16" sheetId="51" r:id="rId18"/>
    <sheet name="m17" sheetId="50" r:id="rId19"/>
    <sheet name="m18" sheetId="49" r:id="rId20"/>
    <sheet name="m19" sheetId="48" r:id="rId21"/>
    <sheet name="m20" sheetId="47" r:id="rId22"/>
    <sheet name="m21" sheetId="46" r:id="rId23"/>
    <sheet name="m22" sheetId="45" r:id="rId24"/>
    <sheet name="m23" sheetId="44" r:id="rId25"/>
    <sheet name="m24" sheetId="43" r:id="rId26"/>
    <sheet name="m25" sheetId="36" r:id="rId27"/>
  </sheets>
  <calcPr calcId="162913"/>
</workbook>
</file>

<file path=xl/calcChain.xml><?xml version="1.0" encoding="utf-8"?>
<calcChain xmlns="http://schemas.openxmlformats.org/spreadsheetml/2006/main">
  <c r="H12" i="59" l="1"/>
  <c r="C3" i="1"/>
  <c r="E1" i="1"/>
  <c r="C6" i="1"/>
  <c r="C7" i="1"/>
  <c r="C8" i="1"/>
  <c r="B12" i="1"/>
  <c r="C12" i="1"/>
  <c r="D24" i="2"/>
  <c r="D12" i="1"/>
  <c r="E12" i="1"/>
  <c r="K12" i="1" s="1"/>
  <c r="F12" i="1"/>
  <c r="G12" i="1"/>
  <c r="H12" i="1"/>
  <c r="O12" i="1"/>
  <c r="B13" i="1"/>
  <c r="C13" i="1"/>
  <c r="D13" i="1"/>
  <c r="E13" i="1"/>
  <c r="F13" i="1"/>
  <c r="G13" i="1"/>
  <c r="H13" i="1"/>
  <c r="K13" i="1"/>
  <c r="O13" i="1"/>
  <c r="E42" i="29"/>
  <c r="G42" i="29"/>
  <c r="B14" i="1"/>
  <c r="C14" i="1"/>
  <c r="D14" i="1"/>
  <c r="E14" i="1"/>
  <c r="F14" i="1"/>
  <c r="G14" i="1"/>
  <c r="H14" i="1"/>
  <c r="M14" i="1"/>
  <c r="O14" i="1"/>
  <c r="B15" i="1"/>
  <c r="C15" i="1"/>
  <c r="D15" i="1"/>
  <c r="E15" i="1"/>
  <c r="F15" i="1"/>
  <c r="G15" i="1"/>
  <c r="H15" i="1"/>
  <c r="K15" i="1"/>
  <c r="O15" i="1"/>
  <c r="B16" i="1"/>
  <c r="C16" i="1"/>
  <c r="D16" i="1"/>
  <c r="E16" i="1"/>
  <c r="F16" i="1"/>
  <c r="G16" i="1"/>
  <c r="Q16" i="1"/>
  <c r="H16" i="1"/>
  <c r="I16" i="1"/>
  <c r="L16" i="1"/>
  <c r="M16" i="1"/>
  <c r="O16" i="1"/>
  <c r="B17" i="1"/>
  <c r="C17" i="1"/>
  <c r="D24" i="33"/>
  <c r="D17" i="1"/>
  <c r="E17" i="1"/>
  <c r="F17" i="1"/>
  <c r="G17" i="1"/>
  <c r="Q17" i="1"/>
  <c r="H17" i="1"/>
  <c r="I17" i="1"/>
  <c r="L17" i="1"/>
  <c r="M17" i="1"/>
  <c r="O17" i="1"/>
  <c r="B18" i="1"/>
  <c r="C18" i="1"/>
  <c r="D18" i="1"/>
  <c r="E18" i="1"/>
  <c r="F18" i="1"/>
  <c r="G18" i="1"/>
  <c r="Q18" i="1"/>
  <c r="H18" i="1"/>
  <c r="I18" i="1"/>
  <c r="L18" i="1"/>
  <c r="M18" i="1"/>
  <c r="O18" i="1"/>
  <c r="B19" i="1"/>
  <c r="C19" i="1"/>
  <c r="D24" i="35"/>
  <c r="D19" i="1"/>
  <c r="E19" i="1"/>
  <c r="F19" i="1"/>
  <c r="G19" i="1"/>
  <c r="Q19" i="1"/>
  <c r="H19" i="1"/>
  <c r="I19" i="1"/>
  <c r="L19" i="1"/>
  <c r="M19" i="1"/>
  <c r="O19" i="1"/>
  <c r="B20" i="1"/>
  <c r="C20" i="1"/>
  <c r="D20" i="1"/>
  <c r="E20" i="1"/>
  <c r="F20" i="1"/>
  <c r="G20" i="1"/>
  <c r="Q20" i="1"/>
  <c r="H20" i="1"/>
  <c r="I20" i="1"/>
  <c r="L20" i="1"/>
  <c r="M20" i="1"/>
  <c r="O20" i="1"/>
  <c r="B21" i="1"/>
  <c r="C21" i="1"/>
  <c r="D24" i="57"/>
  <c r="D21" i="1"/>
  <c r="E21" i="1"/>
  <c r="F21" i="1"/>
  <c r="G21" i="1"/>
  <c r="H21" i="1"/>
  <c r="I21" i="1"/>
  <c r="L21" i="1"/>
  <c r="M21" i="1"/>
  <c r="O21" i="1"/>
  <c r="E42" i="57"/>
  <c r="B22" i="1"/>
  <c r="C22" i="1"/>
  <c r="D22" i="1"/>
  <c r="E22" i="1"/>
  <c r="F22" i="1"/>
  <c r="G22" i="1"/>
  <c r="Q22" i="1"/>
  <c r="H22" i="1"/>
  <c r="I22" i="1"/>
  <c r="L22" i="1"/>
  <c r="M22" i="1"/>
  <c r="O22" i="1"/>
  <c r="B23" i="1"/>
  <c r="C23" i="1"/>
  <c r="D24" i="55"/>
  <c r="D23" i="1"/>
  <c r="E23" i="1"/>
  <c r="F23" i="1"/>
  <c r="G23" i="1"/>
  <c r="H23" i="1"/>
  <c r="I23" i="1"/>
  <c r="L23" i="1"/>
  <c r="M23" i="1"/>
  <c r="O23" i="1"/>
  <c r="E42" i="55"/>
  <c r="B24" i="1"/>
  <c r="C24" i="1"/>
  <c r="D24" i="1"/>
  <c r="E24" i="1"/>
  <c r="F24" i="1"/>
  <c r="G24" i="1"/>
  <c r="Q24" i="1"/>
  <c r="H24" i="1"/>
  <c r="I24" i="1"/>
  <c r="L24" i="1"/>
  <c r="M24" i="1"/>
  <c r="O24" i="1"/>
  <c r="B25" i="1"/>
  <c r="C25" i="1"/>
  <c r="D24" i="53"/>
  <c r="D25" i="1"/>
  <c r="E25" i="1"/>
  <c r="F25" i="1"/>
  <c r="G25" i="1"/>
  <c r="H25" i="1"/>
  <c r="I25" i="1"/>
  <c r="L25" i="1"/>
  <c r="M25" i="1"/>
  <c r="O25" i="1"/>
  <c r="E42" i="53"/>
  <c r="B26" i="1"/>
  <c r="C26" i="1"/>
  <c r="D26" i="1"/>
  <c r="E26" i="1"/>
  <c r="F26" i="1"/>
  <c r="G26" i="1"/>
  <c r="Q26" i="1"/>
  <c r="H26" i="1"/>
  <c r="I26" i="1"/>
  <c r="L26" i="1"/>
  <c r="M26" i="1"/>
  <c r="O26" i="1"/>
  <c r="B27" i="1"/>
  <c r="C27" i="1"/>
  <c r="D24" i="51"/>
  <c r="D27" i="1"/>
  <c r="E27" i="1"/>
  <c r="F27" i="1"/>
  <c r="G27" i="1"/>
  <c r="H27" i="1"/>
  <c r="I27" i="1"/>
  <c r="L27" i="1"/>
  <c r="M27" i="1"/>
  <c r="O27" i="1"/>
  <c r="E42" i="51"/>
  <c r="B28" i="1"/>
  <c r="C28" i="1"/>
  <c r="D28" i="1"/>
  <c r="E28" i="1"/>
  <c r="F28" i="1"/>
  <c r="G28" i="1"/>
  <c r="Q28" i="1"/>
  <c r="H28" i="1"/>
  <c r="I28" i="1"/>
  <c r="L28" i="1"/>
  <c r="M28" i="1"/>
  <c r="O28" i="1"/>
  <c r="B29" i="1"/>
  <c r="C29" i="1"/>
  <c r="D24" i="49"/>
  <c r="D29" i="1"/>
  <c r="E29" i="1"/>
  <c r="F29" i="1"/>
  <c r="G29" i="1"/>
  <c r="H29" i="1"/>
  <c r="I29" i="1"/>
  <c r="L29" i="1"/>
  <c r="M29" i="1"/>
  <c r="O29" i="1"/>
  <c r="B30" i="1"/>
  <c r="C30" i="1"/>
  <c r="D30" i="1"/>
  <c r="E30" i="1"/>
  <c r="F30" i="1"/>
  <c r="G30" i="1"/>
  <c r="Q30" i="1"/>
  <c r="H30" i="1"/>
  <c r="I30" i="1"/>
  <c r="L30" i="1"/>
  <c r="M30" i="1"/>
  <c r="O30" i="1"/>
  <c r="B31" i="1"/>
  <c r="C31" i="1"/>
  <c r="D31" i="1"/>
  <c r="E31" i="1"/>
  <c r="F31" i="1"/>
  <c r="G31" i="1"/>
  <c r="Q31" i="1"/>
  <c r="H31" i="1"/>
  <c r="I31" i="1"/>
  <c r="L31" i="1"/>
  <c r="M31" i="1"/>
  <c r="O31" i="1"/>
  <c r="B32" i="1"/>
  <c r="C32" i="1"/>
  <c r="D24" i="46"/>
  <c r="D32" i="1"/>
  <c r="E32" i="1"/>
  <c r="F32" i="1"/>
  <c r="G32" i="1"/>
  <c r="Q32" i="1"/>
  <c r="H32" i="1"/>
  <c r="I32" i="1"/>
  <c r="L32" i="1"/>
  <c r="M32" i="1"/>
  <c r="O32" i="1"/>
  <c r="B33" i="1"/>
  <c r="C33" i="1"/>
  <c r="D33" i="1"/>
  <c r="I33" i="1"/>
  <c r="E33" i="1"/>
  <c r="F33" i="1"/>
  <c r="K33" i="1"/>
  <c r="G33" i="1"/>
  <c r="H33" i="1"/>
  <c r="J33" i="1"/>
  <c r="L33" i="1"/>
  <c r="M33" i="1"/>
  <c r="O33" i="1"/>
  <c r="P33" i="1"/>
  <c r="R33" i="1" s="1"/>
  <c r="S33" i="1" s="1"/>
  <c r="Q33" i="1"/>
  <c r="B34" i="1"/>
  <c r="D24" i="44"/>
  <c r="C34" i="1"/>
  <c r="D34" i="1"/>
  <c r="I34" i="1"/>
  <c r="E34" i="1"/>
  <c r="F34" i="1"/>
  <c r="K34" i="1"/>
  <c r="G34" i="1"/>
  <c r="H34" i="1"/>
  <c r="L34" i="1"/>
  <c r="M34" i="1"/>
  <c r="N34" i="1"/>
  <c r="O34" i="1"/>
  <c r="P34" i="1"/>
  <c r="R34" i="1" s="1"/>
  <c r="S34" i="1" s="1"/>
  <c r="Q34" i="1"/>
  <c r="B35" i="1"/>
  <c r="C35" i="1"/>
  <c r="D35" i="1"/>
  <c r="I35" i="1"/>
  <c r="E35" i="1"/>
  <c r="F35" i="1"/>
  <c r="K35" i="1"/>
  <c r="G35" i="1"/>
  <c r="H35" i="1"/>
  <c r="J35" i="1"/>
  <c r="L35" i="1"/>
  <c r="M35" i="1"/>
  <c r="O35" i="1"/>
  <c r="P35" i="1"/>
  <c r="R35" i="1" s="1"/>
  <c r="Q35" i="1"/>
  <c r="B36" i="1"/>
  <c r="D24" i="36"/>
  <c r="C36" i="1"/>
  <c r="D36" i="1"/>
  <c r="I36" i="1"/>
  <c r="E36" i="1"/>
  <c r="F36" i="1"/>
  <c r="K36" i="1"/>
  <c r="G36" i="1"/>
  <c r="H36" i="1"/>
  <c r="L36" i="1"/>
  <c r="M36" i="1"/>
  <c r="N36" i="1"/>
  <c r="O36" i="1"/>
  <c r="P36" i="1"/>
  <c r="R36" i="1" s="1"/>
  <c r="S36" i="1" s="1"/>
  <c r="Q36" i="1"/>
  <c r="L12" i="1"/>
  <c r="I12" i="59"/>
  <c r="M12" i="1" s="1"/>
  <c r="H13" i="59"/>
  <c r="L13" i="1"/>
  <c r="I13" i="59"/>
  <c r="M13" i="1"/>
  <c r="E37" i="29"/>
  <c r="H14" i="59"/>
  <c r="L14" i="1"/>
  <c r="I14" i="59"/>
  <c r="H15" i="59"/>
  <c r="L15" i="1"/>
  <c r="I15" i="59"/>
  <c r="M15" i="1"/>
  <c r="E37" i="31"/>
  <c r="E29" i="2"/>
  <c r="E30" i="2"/>
  <c r="E31" i="2"/>
  <c r="D32" i="2"/>
  <c r="E42" i="2"/>
  <c r="D43" i="2"/>
  <c r="E28" i="57"/>
  <c r="E29" i="57"/>
  <c r="E30" i="57"/>
  <c r="D35" i="57" s="1"/>
  <c r="D32" i="57"/>
  <c r="E36" i="57"/>
  <c r="G36" i="57" s="1"/>
  <c r="D43" i="57"/>
  <c r="D24" i="56"/>
  <c r="E29" i="56"/>
  <c r="E30" i="56"/>
  <c r="D35" i="56" s="1"/>
  <c r="D32" i="56"/>
  <c r="E37" i="56"/>
  <c r="E42" i="56"/>
  <c r="G42" i="56" s="1"/>
  <c r="D43" i="56"/>
  <c r="E28" i="55"/>
  <c r="E29" i="55"/>
  <c r="E30" i="55"/>
  <c r="D35" i="55" s="1"/>
  <c r="D32" i="55"/>
  <c r="E36" i="55"/>
  <c r="D43" i="55"/>
  <c r="D24" i="54"/>
  <c r="E29" i="54"/>
  <c r="E30" i="54"/>
  <c r="D32" i="54"/>
  <c r="D35" i="54"/>
  <c r="E37" i="54"/>
  <c r="E42" i="54"/>
  <c r="D43" i="54"/>
  <c r="E28" i="53"/>
  <c r="E43" i="53" s="1"/>
  <c r="G43" i="53" s="1"/>
  <c r="E29" i="53"/>
  <c r="E30" i="53"/>
  <c r="D32" i="53"/>
  <c r="D35" i="53"/>
  <c r="E36" i="53"/>
  <c r="D43" i="53"/>
  <c r="D24" i="52"/>
  <c r="E29" i="52"/>
  <c r="E35" i="52" s="1"/>
  <c r="G35" i="52" s="1"/>
  <c r="G39" i="52" s="1"/>
  <c r="G47" i="52" s="1"/>
  <c r="E30" i="52"/>
  <c r="D35" i="52" s="1"/>
  <c r="D32" i="52"/>
  <c r="E37" i="52"/>
  <c r="G37" i="52" s="1"/>
  <c r="E42" i="52"/>
  <c r="D43" i="52"/>
  <c r="E28" i="51"/>
  <c r="E38" i="51" s="1"/>
  <c r="G38" i="51" s="1"/>
  <c r="E29" i="51"/>
  <c r="E30" i="51"/>
  <c r="D35" i="51"/>
  <c r="D32" i="51"/>
  <c r="E36" i="51"/>
  <c r="D36" i="51" s="1"/>
  <c r="D43" i="51"/>
  <c r="D24" i="50"/>
  <c r="E29" i="50"/>
  <c r="E30" i="50"/>
  <c r="D35" i="50" s="1"/>
  <c r="D32" i="50"/>
  <c r="E37" i="50"/>
  <c r="D37" i="50" s="1"/>
  <c r="E42" i="50"/>
  <c r="D43" i="50"/>
  <c r="E28" i="49"/>
  <c r="E29" i="49"/>
  <c r="E30" i="49"/>
  <c r="D35" i="49" s="1"/>
  <c r="D32" i="49"/>
  <c r="E36" i="49"/>
  <c r="D36" i="49" s="1"/>
  <c r="E42" i="49"/>
  <c r="D43" i="49"/>
  <c r="E43" i="49"/>
  <c r="D24" i="48"/>
  <c r="E29" i="48"/>
  <c r="E30" i="48"/>
  <c r="D35" i="48" s="1"/>
  <c r="E31" i="48"/>
  <c r="G42" i="48" s="1"/>
  <c r="D32" i="48"/>
  <c r="E37" i="48"/>
  <c r="D37" i="48" s="1"/>
  <c r="D38" i="48"/>
  <c r="E42" i="48"/>
  <c r="D43" i="48"/>
  <c r="D24" i="29"/>
  <c r="E28" i="29"/>
  <c r="E29" i="29"/>
  <c r="E30" i="29"/>
  <c r="E31" i="29"/>
  <c r="D32" i="29"/>
  <c r="E35" i="29"/>
  <c r="E36" i="29"/>
  <c r="D36" i="29"/>
  <c r="D43" i="29"/>
  <c r="E43" i="29"/>
  <c r="G43" i="29"/>
  <c r="D24" i="47"/>
  <c r="E29" i="47"/>
  <c r="E30" i="47"/>
  <c r="D35" i="47" s="1"/>
  <c r="E31" i="47"/>
  <c r="G42" i="47" s="1"/>
  <c r="D32" i="47"/>
  <c r="E37" i="47"/>
  <c r="D37" i="47" s="1"/>
  <c r="D38" i="47"/>
  <c r="E42" i="47"/>
  <c r="D43" i="47"/>
  <c r="E28" i="46"/>
  <c r="E29" i="46"/>
  <c r="E35" i="46" s="1"/>
  <c r="E30" i="46"/>
  <c r="D32" i="46"/>
  <c r="D35" i="46"/>
  <c r="E36" i="46"/>
  <c r="E42" i="46"/>
  <c r="G42" i="46" s="1"/>
  <c r="D43" i="46"/>
  <c r="E43" i="46"/>
  <c r="D24" i="45"/>
  <c r="E28" i="45"/>
  <c r="E38" i="45" s="1"/>
  <c r="G38" i="45" s="1"/>
  <c r="E29" i="45"/>
  <c r="E30" i="45"/>
  <c r="D35" i="45" s="1"/>
  <c r="E31" i="45"/>
  <c r="D32" i="45"/>
  <c r="E36" i="45"/>
  <c r="D36" i="45" s="1"/>
  <c r="G36" i="45"/>
  <c r="E37" i="45"/>
  <c r="D37" i="45" s="1"/>
  <c r="D38" i="45"/>
  <c r="E42" i="45"/>
  <c r="D43" i="45"/>
  <c r="E28" i="44"/>
  <c r="E38" i="44" s="1"/>
  <c r="G38" i="44" s="1"/>
  <c r="E30" i="44"/>
  <c r="D35" i="44" s="1"/>
  <c r="E31" i="44"/>
  <c r="D32" i="44"/>
  <c r="E36" i="44"/>
  <c r="D36" i="44" s="1"/>
  <c r="E37" i="44"/>
  <c r="D37" i="44" s="1"/>
  <c r="E42" i="44"/>
  <c r="G42" i="44" s="1"/>
  <c r="D43" i="44"/>
  <c r="E43" i="44"/>
  <c r="G43" i="44" s="1"/>
  <c r="D24" i="43"/>
  <c r="E28" i="43"/>
  <c r="E29" i="43"/>
  <c r="E30" i="43"/>
  <c r="E31" i="43"/>
  <c r="D32" i="43"/>
  <c r="E35" i="43"/>
  <c r="G35" i="43" s="1"/>
  <c r="E36" i="43"/>
  <c r="D36" i="43" s="1"/>
  <c r="E37" i="43"/>
  <c r="D37" i="43" s="1"/>
  <c r="D38" i="43"/>
  <c r="E38" i="43"/>
  <c r="G38" i="43" s="1"/>
  <c r="E42" i="43"/>
  <c r="D43" i="43"/>
  <c r="E43" i="43"/>
  <c r="E28" i="36"/>
  <c r="E30" i="36"/>
  <c r="D35" i="36" s="1"/>
  <c r="E31" i="36"/>
  <c r="D32" i="36"/>
  <c r="E36" i="36"/>
  <c r="G36" i="36" s="1"/>
  <c r="E37" i="36"/>
  <c r="G37" i="36" s="1"/>
  <c r="E42" i="36"/>
  <c r="D43" i="36"/>
  <c r="E43" i="36"/>
  <c r="G43" i="36" s="1"/>
  <c r="D24" i="30"/>
  <c r="E28" i="30"/>
  <c r="E29" i="30"/>
  <c r="E35" i="30"/>
  <c r="E30" i="30"/>
  <c r="E31" i="30"/>
  <c r="D32" i="30"/>
  <c r="D36" i="30"/>
  <c r="E36" i="30"/>
  <c r="G36" i="30"/>
  <c r="E37" i="30"/>
  <c r="D38" i="30"/>
  <c r="E38" i="30"/>
  <c r="G38" i="30"/>
  <c r="E42" i="30"/>
  <c r="G42" i="30"/>
  <c r="D43" i="30"/>
  <c r="E43" i="30"/>
  <c r="G43" i="30"/>
  <c r="D24" i="31"/>
  <c r="E28" i="31"/>
  <c r="E29" i="31"/>
  <c r="E30" i="31"/>
  <c r="E31" i="31"/>
  <c r="D32" i="31"/>
  <c r="E35" i="31"/>
  <c r="G35" i="31"/>
  <c r="E36" i="31"/>
  <c r="D37" i="31"/>
  <c r="G37" i="31"/>
  <c r="E42" i="31"/>
  <c r="G42" i="31"/>
  <c r="D43" i="31"/>
  <c r="D24" i="32"/>
  <c r="E29" i="32"/>
  <c r="E30" i="32"/>
  <c r="D35" i="32" s="1"/>
  <c r="E31" i="32"/>
  <c r="D32" i="32"/>
  <c r="E37" i="32"/>
  <c r="D37" i="32" s="1"/>
  <c r="D38" i="32"/>
  <c r="E42" i="32"/>
  <c r="G42" i="32" s="1"/>
  <c r="D43" i="32"/>
  <c r="E28" i="33"/>
  <c r="E29" i="33"/>
  <c r="E30" i="33"/>
  <c r="D32" i="33"/>
  <c r="D35" i="33"/>
  <c r="E36" i="33"/>
  <c r="G36" i="33" s="1"/>
  <c r="E42" i="33"/>
  <c r="D43" i="33"/>
  <c r="E43" i="33"/>
  <c r="D24" i="34"/>
  <c r="E29" i="34"/>
  <c r="E30" i="34"/>
  <c r="E31" i="34"/>
  <c r="D32" i="34"/>
  <c r="D35" i="34"/>
  <c r="E37" i="34"/>
  <c r="D38" i="34"/>
  <c r="E42" i="34"/>
  <c r="D43" i="34"/>
  <c r="E28" i="35"/>
  <c r="E29" i="35"/>
  <c r="E30" i="35"/>
  <c r="D32" i="35"/>
  <c r="D35" i="35"/>
  <c r="E36" i="35"/>
  <c r="D36" i="35" s="1"/>
  <c r="E42" i="35"/>
  <c r="D43" i="35"/>
  <c r="D24" i="58"/>
  <c r="E29" i="58"/>
  <c r="E30" i="58"/>
  <c r="D35" i="58" s="1"/>
  <c r="E31" i="58"/>
  <c r="D32" i="58"/>
  <c r="E37" i="58"/>
  <c r="D37" i="58" s="1"/>
  <c r="D38" i="58"/>
  <c r="E42" i="58"/>
  <c r="G42" i="58" s="1"/>
  <c r="D43" i="58"/>
  <c r="D35" i="31"/>
  <c r="D35" i="30"/>
  <c r="G35" i="30"/>
  <c r="E32" i="30"/>
  <c r="D36" i="33"/>
  <c r="G37" i="32"/>
  <c r="E32" i="31"/>
  <c r="G44" i="30"/>
  <c r="G48" i="30"/>
  <c r="G35" i="29"/>
  <c r="D35" i="29"/>
  <c r="E32" i="29"/>
  <c r="G44" i="29"/>
  <c r="G48" i="29"/>
  <c r="D37" i="34"/>
  <c r="G37" i="34"/>
  <c r="E43" i="31"/>
  <c r="G43" i="31"/>
  <c r="G44" i="31"/>
  <c r="G48" i="31"/>
  <c r="D36" i="31"/>
  <c r="G36" i="31"/>
  <c r="G39" i="31"/>
  <c r="G47" i="31"/>
  <c r="G49" i="31"/>
  <c r="D37" i="30"/>
  <c r="G37" i="30"/>
  <c r="D37" i="29"/>
  <c r="G37" i="29"/>
  <c r="D37" i="52"/>
  <c r="D36" i="53"/>
  <c r="G36" i="53"/>
  <c r="D37" i="54"/>
  <c r="G37" i="54"/>
  <c r="D36" i="55"/>
  <c r="G36" i="55"/>
  <c r="D37" i="56"/>
  <c r="G37" i="56"/>
  <c r="D36" i="57"/>
  <c r="J32" i="1"/>
  <c r="K32" i="1"/>
  <c r="J31" i="1"/>
  <c r="P31" i="1"/>
  <c r="R31" i="1" s="1"/>
  <c r="S31" i="1" s="1"/>
  <c r="K31" i="1"/>
  <c r="J30" i="1"/>
  <c r="P30" i="1"/>
  <c r="R30" i="1" s="1"/>
  <c r="S30" i="1" s="1"/>
  <c r="K30" i="1"/>
  <c r="Q29" i="1"/>
  <c r="E31" i="49"/>
  <c r="G42" i="49"/>
  <c r="J29" i="1"/>
  <c r="P29" i="1"/>
  <c r="R29" i="1" s="1"/>
  <c r="S29" i="1" s="1"/>
  <c r="K29" i="1"/>
  <c r="J28" i="1"/>
  <c r="P28" i="1"/>
  <c r="R28" i="1" s="1"/>
  <c r="S28" i="1" s="1"/>
  <c r="K28" i="1"/>
  <c r="E28" i="50"/>
  <c r="E36" i="50"/>
  <c r="Q27" i="1"/>
  <c r="E31" i="51"/>
  <c r="G42" i="51" s="1"/>
  <c r="J27" i="1"/>
  <c r="P27" i="1"/>
  <c r="R27" i="1" s="1"/>
  <c r="K27" i="1"/>
  <c r="E37" i="51"/>
  <c r="J26" i="1"/>
  <c r="P26" i="1"/>
  <c r="R26" i="1" s="1"/>
  <c r="S26" i="1"/>
  <c r="K26" i="1"/>
  <c r="E28" i="52"/>
  <c r="E36" i="52"/>
  <c r="Q25" i="1"/>
  <c r="E31" i="53"/>
  <c r="J25" i="1"/>
  <c r="P25" i="1"/>
  <c r="R25" i="1"/>
  <c r="S25" i="1" s="1"/>
  <c r="K25" i="1"/>
  <c r="E37" i="53"/>
  <c r="J24" i="1"/>
  <c r="P24" i="1"/>
  <c r="R24" i="1" s="1"/>
  <c r="S24" i="1" s="1"/>
  <c r="K24" i="1"/>
  <c r="E28" i="54"/>
  <c r="E36" i="54"/>
  <c r="Q23" i="1"/>
  <c r="E31" i="55"/>
  <c r="J23" i="1"/>
  <c r="P23" i="1"/>
  <c r="R23" i="1"/>
  <c r="S23" i="1" s="1"/>
  <c r="K23" i="1"/>
  <c r="E37" i="55"/>
  <c r="J22" i="1"/>
  <c r="P22" i="1"/>
  <c r="R22" i="1" s="1"/>
  <c r="S22" i="1" s="1"/>
  <c r="K22" i="1"/>
  <c r="E28" i="56"/>
  <c r="E38" i="56" s="1"/>
  <c r="G38" i="56" s="1"/>
  <c r="E36" i="56"/>
  <c r="Q21" i="1"/>
  <c r="E31" i="57"/>
  <c r="G42" i="57"/>
  <c r="J21" i="1"/>
  <c r="P21" i="1"/>
  <c r="R21" i="1" s="1"/>
  <c r="S21" i="1" s="1"/>
  <c r="K21" i="1"/>
  <c r="E37" i="57"/>
  <c r="G37" i="57" s="1"/>
  <c r="J20" i="1"/>
  <c r="P20" i="1"/>
  <c r="R20" i="1" s="1"/>
  <c r="S20" i="1" s="1"/>
  <c r="K20" i="1"/>
  <c r="J19" i="1"/>
  <c r="P19" i="1"/>
  <c r="R19" i="1"/>
  <c r="K19" i="1"/>
  <c r="J18" i="1"/>
  <c r="P18" i="1"/>
  <c r="R18" i="1" s="1"/>
  <c r="K18" i="1"/>
  <c r="J17" i="1"/>
  <c r="P17" i="1"/>
  <c r="R17" i="1" s="1"/>
  <c r="K17" i="1"/>
  <c r="J16" i="1"/>
  <c r="P16" i="1"/>
  <c r="R16" i="1"/>
  <c r="S16" i="1" s="1"/>
  <c r="K16" i="1"/>
  <c r="I15" i="1"/>
  <c r="E28" i="2"/>
  <c r="N13" i="1"/>
  <c r="N14" i="1"/>
  <c r="N15" i="1"/>
  <c r="Q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D38" i="57"/>
  <c r="D38" i="55"/>
  <c r="D38" i="53"/>
  <c r="D38" i="51"/>
  <c r="E36" i="58"/>
  <c r="E28" i="58"/>
  <c r="E38" i="58" s="1"/>
  <c r="G38" i="58" s="1"/>
  <c r="D38" i="35"/>
  <c r="E37" i="35"/>
  <c r="E31" i="35"/>
  <c r="E36" i="34"/>
  <c r="D36" i="34" s="1"/>
  <c r="E28" i="34"/>
  <c r="D38" i="33"/>
  <c r="E37" i="33"/>
  <c r="E31" i="33"/>
  <c r="G42" i="33" s="1"/>
  <c r="E36" i="32"/>
  <c r="E28" i="32"/>
  <c r="D38" i="31"/>
  <c r="E38" i="31"/>
  <c r="G38" i="31"/>
  <c r="D38" i="36"/>
  <c r="E38" i="36"/>
  <c r="G38" i="36" s="1"/>
  <c r="E29" i="36"/>
  <c r="D38" i="44"/>
  <c r="E29" i="44"/>
  <c r="G37" i="45"/>
  <c r="D38" i="46"/>
  <c r="E38" i="46"/>
  <c r="G38" i="46" s="1"/>
  <c r="E37" i="46"/>
  <c r="G37" i="46" s="1"/>
  <c r="E31" i="46"/>
  <c r="E36" i="47"/>
  <c r="G36" i="47" s="1"/>
  <c r="E28" i="47"/>
  <c r="E38" i="47" s="1"/>
  <c r="D38" i="29"/>
  <c r="E38" i="29"/>
  <c r="G38" i="29"/>
  <c r="G36" i="29"/>
  <c r="G37" i="48"/>
  <c r="E36" i="48"/>
  <c r="E28" i="48"/>
  <c r="E43" i="48" s="1"/>
  <c r="G43" i="48" s="1"/>
  <c r="D38" i="49"/>
  <c r="E38" i="49"/>
  <c r="G38" i="49" s="1"/>
  <c r="E37" i="49"/>
  <c r="G36" i="49"/>
  <c r="D38" i="50"/>
  <c r="E31" i="50"/>
  <c r="G42" i="50" s="1"/>
  <c r="D38" i="52"/>
  <c r="E31" i="52"/>
  <c r="G42" i="52" s="1"/>
  <c r="E35" i="53"/>
  <c r="G35" i="53" s="1"/>
  <c r="D38" i="54"/>
  <c r="E31" i="54"/>
  <c r="G42" i="54" s="1"/>
  <c r="E43" i="55"/>
  <c r="G43" i="55" s="1"/>
  <c r="E38" i="55"/>
  <c r="G38" i="55" s="1"/>
  <c r="D38" i="56"/>
  <c r="E31" i="56"/>
  <c r="E43" i="57"/>
  <c r="G43" i="57" s="1"/>
  <c r="E38" i="57"/>
  <c r="G38" i="57"/>
  <c r="E35" i="57"/>
  <c r="G35" i="57" s="1"/>
  <c r="G42" i="2"/>
  <c r="D38" i="2"/>
  <c r="J36" i="1"/>
  <c r="N35" i="1"/>
  <c r="J34" i="1"/>
  <c r="N33" i="1"/>
  <c r="P32" i="1"/>
  <c r="R32" i="1" s="1"/>
  <c r="S32" i="1" s="1"/>
  <c r="N32" i="1"/>
  <c r="P14" i="1"/>
  <c r="R14" i="1"/>
  <c r="K14" i="1"/>
  <c r="I14" i="1" s="1"/>
  <c r="J14" i="1" s="1"/>
  <c r="I13" i="1"/>
  <c r="J13" i="1" s="1"/>
  <c r="Q13" i="1"/>
  <c r="J15" i="1"/>
  <c r="P15" i="1"/>
  <c r="R15" i="1"/>
  <c r="S15" i="1" s="1"/>
  <c r="P13" i="1"/>
  <c r="R13" i="1"/>
  <c r="S13" i="1"/>
  <c r="D37" i="49"/>
  <c r="G37" i="49"/>
  <c r="E38" i="48"/>
  <c r="G38" i="48" s="1"/>
  <c r="D37" i="46"/>
  <c r="G36" i="32"/>
  <c r="D36" i="32"/>
  <c r="D37" i="33"/>
  <c r="G37" i="33"/>
  <c r="G36" i="58"/>
  <c r="D36" i="58"/>
  <c r="E35" i="2"/>
  <c r="G35" i="2" s="1"/>
  <c r="D37" i="55"/>
  <c r="G37" i="55"/>
  <c r="G36" i="54"/>
  <c r="D36" i="54"/>
  <c r="E38" i="52"/>
  <c r="G38" i="52"/>
  <c r="E43" i="52"/>
  <c r="D37" i="51"/>
  <c r="G37" i="51"/>
  <c r="G36" i="50"/>
  <c r="D36" i="50"/>
  <c r="G39" i="30"/>
  <c r="G47" i="30"/>
  <c r="G49" i="30"/>
  <c r="D36" i="48"/>
  <c r="G36" i="48"/>
  <c r="G38" i="47"/>
  <c r="E43" i="47"/>
  <c r="E35" i="47"/>
  <c r="G35" i="47" s="1"/>
  <c r="E43" i="32"/>
  <c r="G43" i="32" s="1"/>
  <c r="G36" i="56"/>
  <c r="D36" i="56"/>
  <c r="E43" i="54"/>
  <c r="G43" i="54" s="1"/>
  <c r="E35" i="54"/>
  <c r="G35" i="54" s="1"/>
  <c r="D37" i="53"/>
  <c r="G37" i="53"/>
  <c r="G36" i="52"/>
  <c r="D36" i="52"/>
  <c r="E38" i="50"/>
  <c r="G38" i="50" s="1"/>
  <c r="E43" i="50"/>
  <c r="G39" i="29"/>
  <c r="G47" i="29"/>
  <c r="G49" i="29"/>
  <c r="G43" i="46"/>
  <c r="E32" i="2" l="1"/>
  <c r="D35" i="2"/>
  <c r="E38" i="2"/>
  <c r="G38" i="2" s="1"/>
  <c r="P12" i="1"/>
  <c r="R12" i="1" s="1"/>
  <c r="G35" i="46"/>
  <c r="G39" i="46" s="1"/>
  <c r="G47" i="46" s="1"/>
  <c r="G49" i="46" s="1"/>
  <c r="E32" i="46"/>
  <c r="E32" i="53"/>
  <c r="E35" i="32"/>
  <c r="G35" i="32" s="1"/>
  <c r="G43" i="52"/>
  <c r="G44" i="52" s="1"/>
  <c r="G48" i="52" s="1"/>
  <c r="G49" i="52" s="1"/>
  <c r="E35" i="48"/>
  <c r="G44" i="54"/>
  <c r="G48" i="54" s="1"/>
  <c r="E38" i="53"/>
  <c r="G38" i="53" s="1"/>
  <c r="G39" i="53" s="1"/>
  <c r="G47" i="53" s="1"/>
  <c r="G37" i="47"/>
  <c r="S27" i="1"/>
  <c r="G43" i="49"/>
  <c r="G36" i="51"/>
  <c r="E35" i="35"/>
  <c r="G35" i="35" s="1"/>
  <c r="D37" i="36"/>
  <c r="G36" i="43"/>
  <c r="G44" i="44"/>
  <c r="G48" i="44" s="1"/>
  <c r="G42" i="45"/>
  <c r="G42" i="55"/>
  <c r="S17" i="1"/>
  <c r="G36" i="34"/>
  <c r="Q14" i="1"/>
  <c r="S14" i="1" s="1"/>
  <c r="D36" i="47"/>
  <c r="E35" i="55"/>
  <c r="G35" i="55" s="1"/>
  <c r="G39" i="55" s="1"/>
  <c r="G47" i="55" s="1"/>
  <c r="S19" i="1"/>
  <c r="G44" i="57"/>
  <c r="G48" i="57" s="1"/>
  <c r="G36" i="35"/>
  <c r="G39" i="47"/>
  <c r="G47" i="47" s="1"/>
  <c r="E43" i="45"/>
  <c r="G43" i="45" s="1"/>
  <c r="E32" i="52"/>
  <c r="G39" i="57"/>
  <c r="G47" i="57" s="1"/>
  <c r="G49" i="57" s="1"/>
  <c r="G37" i="43"/>
  <c r="G39" i="43" s="1"/>
  <c r="G47" i="43" s="1"/>
  <c r="G42" i="53"/>
  <c r="G44" i="53" s="1"/>
  <c r="G48" i="53" s="1"/>
  <c r="G42" i="35"/>
  <c r="G43" i="43"/>
  <c r="S35" i="1"/>
  <c r="G44" i="55"/>
  <c r="G48" i="55" s="1"/>
  <c r="G49" i="55"/>
  <c r="D36" i="46"/>
  <c r="G36" i="46"/>
  <c r="E35" i="50"/>
  <c r="G35" i="50" s="1"/>
  <c r="E32" i="50"/>
  <c r="E35" i="56"/>
  <c r="G35" i="56" s="1"/>
  <c r="G39" i="56" s="1"/>
  <c r="G47" i="56" s="1"/>
  <c r="G44" i="46"/>
  <c r="G48" i="46" s="1"/>
  <c r="G36" i="44"/>
  <c r="G44" i="32"/>
  <c r="G48" i="32" s="1"/>
  <c r="E32" i="57"/>
  <c r="E32" i="47"/>
  <c r="E35" i="49"/>
  <c r="G35" i="49" s="1"/>
  <c r="G39" i="49" s="1"/>
  <c r="G47" i="49" s="1"/>
  <c r="E38" i="54"/>
  <c r="G38" i="54" s="1"/>
  <c r="G39" i="54" s="1"/>
  <c r="G47" i="54" s="1"/>
  <c r="G49" i="54" s="1"/>
  <c r="E32" i="54"/>
  <c r="G42" i="34"/>
  <c r="G42" i="36"/>
  <c r="G44" i="36" s="1"/>
  <c r="G48" i="36" s="1"/>
  <c r="D36" i="36"/>
  <c r="G42" i="43"/>
  <c r="G44" i="43" s="1"/>
  <c r="G48" i="43" s="1"/>
  <c r="E32" i="43"/>
  <c r="D35" i="43"/>
  <c r="G37" i="44"/>
  <c r="E35" i="45"/>
  <c r="E38" i="34"/>
  <c r="G38" i="34" s="1"/>
  <c r="G44" i="49"/>
  <c r="G48" i="49" s="1"/>
  <c r="E43" i="35"/>
  <c r="G43" i="35" s="1"/>
  <c r="G44" i="35" s="1"/>
  <c r="G48" i="35" s="1"/>
  <c r="E38" i="35"/>
  <c r="G38" i="35" s="1"/>
  <c r="E32" i="35"/>
  <c r="E43" i="51"/>
  <c r="G43" i="51" s="1"/>
  <c r="E35" i="51"/>
  <c r="G35" i="51" s="1"/>
  <c r="G39" i="51" s="1"/>
  <c r="G47" i="51" s="1"/>
  <c r="E35" i="34"/>
  <c r="G35" i="34" s="1"/>
  <c r="E43" i="58"/>
  <c r="G43" i="58" s="1"/>
  <c r="G44" i="58" s="1"/>
  <c r="G48" i="58" s="1"/>
  <c r="E32" i="58"/>
  <c r="E35" i="58"/>
  <c r="G35" i="58" s="1"/>
  <c r="G39" i="58" s="1"/>
  <c r="G47" i="58" s="1"/>
  <c r="G49" i="58" s="1"/>
  <c r="S18" i="1"/>
  <c r="G43" i="50"/>
  <c r="G44" i="50" s="1"/>
  <c r="G48" i="50" s="1"/>
  <c r="G43" i="47"/>
  <c r="G44" i="47" s="1"/>
  <c r="G48" i="47" s="1"/>
  <c r="G49" i="47" s="1"/>
  <c r="E35" i="36"/>
  <c r="G35" i="36" s="1"/>
  <c r="G39" i="36" s="1"/>
  <c r="G47" i="36" s="1"/>
  <c r="G43" i="33"/>
  <c r="G44" i="33" s="1"/>
  <c r="G48" i="33" s="1"/>
  <c r="E32" i="55"/>
  <c r="D37" i="57"/>
  <c r="E43" i="56"/>
  <c r="G43" i="56" s="1"/>
  <c r="G44" i="56" s="1"/>
  <c r="G48" i="56" s="1"/>
  <c r="E43" i="34"/>
  <c r="G43" i="34" s="1"/>
  <c r="E38" i="32"/>
  <c r="G38" i="32" s="1"/>
  <c r="G39" i="32" s="1"/>
  <c r="G47" i="32" s="1"/>
  <c r="G49" i="32" s="1"/>
  <c r="G37" i="35"/>
  <c r="G39" i="35" s="1"/>
  <c r="G47" i="35" s="1"/>
  <c r="G49" i="35" s="1"/>
  <c r="D37" i="35"/>
  <c r="G44" i="51"/>
  <c r="G48" i="51" s="1"/>
  <c r="G37" i="50"/>
  <c r="G37" i="58"/>
  <c r="E35" i="33"/>
  <c r="E38" i="33"/>
  <c r="G38" i="33" s="1"/>
  <c r="G44" i="48"/>
  <c r="G48" i="48" s="1"/>
  <c r="E35" i="44"/>
  <c r="G35" i="44" s="1"/>
  <c r="E43" i="2"/>
  <c r="G43" i="2" s="1"/>
  <c r="G44" i="2" s="1"/>
  <c r="G48" i="2" s="1"/>
  <c r="N12" i="1"/>
  <c r="Q12" i="1" s="1"/>
  <c r="S12" i="1" s="1"/>
  <c r="I12" i="1"/>
  <c r="J12" i="1" s="1"/>
  <c r="E37" i="2"/>
  <c r="E36" i="2"/>
  <c r="G49" i="53" l="1"/>
  <c r="E32" i="56"/>
  <c r="E32" i="32"/>
  <c r="E32" i="51"/>
  <c r="G49" i="36"/>
  <c r="G39" i="34"/>
  <c r="G47" i="34" s="1"/>
  <c r="G44" i="34"/>
  <c r="G48" i="34" s="1"/>
  <c r="G49" i="34" s="1"/>
  <c r="E32" i="44"/>
  <c r="G35" i="48"/>
  <c r="G39" i="48" s="1"/>
  <c r="G47" i="48" s="1"/>
  <c r="G49" i="48" s="1"/>
  <c r="E32" i="48"/>
  <c r="G49" i="43"/>
  <c r="G44" i="45"/>
  <c r="G48" i="45" s="1"/>
  <c r="G49" i="51"/>
  <c r="G35" i="33"/>
  <c r="G39" i="33" s="1"/>
  <c r="G47" i="33" s="1"/>
  <c r="G49" i="33" s="1"/>
  <c r="E32" i="33"/>
  <c r="G35" i="45"/>
  <c r="G39" i="45" s="1"/>
  <c r="G47" i="45" s="1"/>
  <c r="G49" i="45" s="1"/>
  <c r="E32" i="45"/>
  <c r="G39" i="50"/>
  <c r="G47" i="50" s="1"/>
  <c r="G49" i="50" s="1"/>
  <c r="G39" i="44"/>
  <c r="G47" i="44" s="1"/>
  <c r="G49" i="44" s="1"/>
  <c r="E32" i="36"/>
  <c r="E32" i="34"/>
  <c r="G49" i="49"/>
  <c r="E32" i="49"/>
  <c r="G49" i="56"/>
  <c r="G36" i="2"/>
  <c r="D36" i="2"/>
  <c r="G37" i="2"/>
  <c r="D37" i="2"/>
  <c r="G39" i="2" l="1"/>
  <c r="G47" i="2" s="1"/>
  <c r="G49" i="2" s="1"/>
</calcChain>
</file>

<file path=xl/sharedStrings.xml><?xml version="1.0" encoding="utf-8"?>
<sst xmlns="http://schemas.openxmlformats.org/spreadsheetml/2006/main" count="656" uniqueCount="60">
  <si>
    <t>Bezeichnung</t>
  </si>
  <si>
    <t>Anschaffungsjahr</t>
  </si>
  <si>
    <t>jährliche
Afa</t>
  </si>
  <si>
    <t>Zeitwert
31. 12.</t>
  </si>
  <si>
    <t>Variable Kosten
VK/h</t>
  </si>
  <si>
    <t>Fixkosten
FK/h</t>
  </si>
  <si>
    <t>Nr</t>
  </si>
  <si>
    <t>Größe
(KW, m, m³)</t>
  </si>
  <si>
    <t>Zeitwert 1.1.</t>
  </si>
  <si>
    <t>Maschinenkostenkalkulation</t>
  </si>
  <si>
    <t>Anschaffungswert</t>
  </si>
  <si>
    <t>Variable Kosten pro Jahr</t>
  </si>
  <si>
    <t>Fixkosten
pro Jahr</t>
  </si>
  <si>
    <t>Aktuelles Jahr</t>
  </si>
  <si>
    <t>Maschinenliste für den Betrieb</t>
  </si>
  <si>
    <t>geplante
Nutzungs-dauer</t>
  </si>
  <si>
    <t>Neuwert
(Anschaf-fungswert)</t>
  </si>
  <si>
    <t>Anschaf-
fungsjahr</t>
  </si>
  <si>
    <t>Unterbring-ungskosten in €</t>
  </si>
  <si>
    <t>Versiche-rungskos-ten in €</t>
  </si>
  <si>
    <t>Reperatur-kosten in €/h</t>
  </si>
  <si>
    <t>Betriebs-stunden
pro Jahr</t>
  </si>
  <si>
    <t>Gesamt-kosten
GK/h</t>
  </si>
  <si>
    <t>Verzin-sungs-kosten in €</t>
  </si>
  <si>
    <t>Verzinsung in %</t>
  </si>
  <si>
    <t>Versicherung in %</t>
  </si>
  <si>
    <t>Energie-kosten
in €/h</t>
  </si>
  <si>
    <t>Reperatur-kosten je 100 h
in %</t>
  </si>
  <si>
    <t>Fixkosten lt. ÖKL</t>
  </si>
  <si>
    <t>Maschine:</t>
  </si>
  <si>
    <t>Ausgangsdaten</t>
  </si>
  <si>
    <t>Nutzungsdauer</t>
  </si>
  <si>
    <t>Auslastung/Betriebsstunden</t>
  </si>
  <si>
    <t>Fixkosten</t>
  </si>
  <si>
    <t>Jährliche Afa (A)</t>
  </si>
  <si>
    <t>Unterbringung (U)</t>
  </si>
  <si>
    <t>Versicherung (V)</t>
  </si>
  <si>
    <t>Verzinsung (Z)</t>
  </si>
  <si>
    <t>Summe Fixkosten pro Jahr</t>
  </si>
  <si>
    <t>Variable Kosten</t>
  </si>
  <si>
    <t>Energiekosten/h</t>
  </si>
  <si>
    <t>Summe variable Kosten pro Jahr</t>
  </si>
  <si>
    <t>Ergebnisse</t>
  </si>
  <si>
    <t>Fixkosten pro Betriebsstunde</t>
  </si>
  <si>
    <t>Variable Kosten pro Betriebsstunde</t>
  </si>
  <si>
    <t>Gesamtkosten pro Betriebsstunde</t>
  </si>
  <si>
    <t>In die grauen Felder sind die für die Berechnung der Maschinenkosten notwendigen Daten einzugeben.
Die Berechnungen führt das Pro-gramm selbst durch!</t>
  </si>
  <si>
    <t>bisherige
Nutzungs-dauer</t>
  </si>
  <si>
    <t>Kosten pro Betriebsstunde</t>
  </si>
  <si>
    <t>Angaben</t>
  </si>
  <si>
    <t>Unterbringung in %</t>
  </si>
  <si>
    <r>
      <t>*)</t>
    </r>
    <r>
      <rPr>
        <i/>
        <sz val="9"/>
        <color indexed="14"/>
        <rFont val="Arial"/>
        <family val="2"/>
      </rPr>
      <t xml:space="preserve"> Wenn betriebliche Werte vorhanden sind, sollten diese in die entsprechenden Felder eingegeben werden!</t>
    </r>
  </si>
  <si>
    <t>Allradtraktor</t>
  </si>
  <si>
    <t>65 Kw</t>
  </si>
  <si>
    <t>Ladewagen</t>
  </si>
  <si>
    <t>30m³</t>
  </si>
  <si>
    <t>Kipper</t>
  </si>
  <si>
    <t>10 t</t>
  </si>
  <si>
    <t>Mähwerk</t>
  </si>
  <si>
    <t>2,8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</si>
</sst>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&quot;€&quot;\ * #,##0.00_-;\-&quot;€&quot;\ * #,##0.00_-;_-&quot;€&quot;\ * &quot;-&quot;??_-;_-@_-"/>
    <numFmt numFmtId="172" formatCode="&quot;€&quot;\ #,##0.00"/>
    <numFmt numFmtId="173" formatCode="&quot;Zeitwert 1. 1.&quot;\ 0"/>
    <numFmt numFmtId="174" formatCode="0.0%"/>
    <numFmt numFmtId="175" formatCode="#,##0.00\ _€"/>
    <numFmt numFmtId="178" formatCode="&quot;€&quot;\ 0.00"/>
    <numFmt numFmtId="183" formatCode="0.0?\ %"/>
    <numFmt numFmtId="184" formatCode="#,##0.\-\ &quot;€&quot;"/>
    <numFmt numFmtId="185" formatCode="0\ &quot;Jahre&quot;"/>
    <numFmt numFmtId="186" formatCode="0\ &quot;h&quot;"/>
    <numFmt numFmtId="187" formatCode="0&quot;%&quot;"/>
    <numFmt numFmtId="188" formatCode="#,##0.00\ &quot;€&quot;"/>
    <numFmt numFmtId="189" formatCode="#,##0.00\ &quot;€/h&quot;"/>
    <numFmt numFmtId="190" formatCode="&quot;Reparaturkosten/&quot;0&quot;h&quot;"/>
    <numFmt numFmtId="191" formatCode="#,##0.00\ &quot;€/100h&quot;"/>
    <numFmt numFmtId="192" formatCode="#,##0\ &quot;h&quot;"/>
    <numFmt numFmtId="193" formatCode="#,##0\ &quot;Jahre&quot;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4"/>
      <name val="Arial Black"/>
      <family val="2"/>
    </font>
    <font>
      <sz val="10"/>
      <name val="Arial Black"/>
      <family val="2"/>
    </font>
    <font>
      <sz val="14"/>
      <color indexed="9"/>
      <name val="Arial Black"/>
      <family val="2"/>
    </font>
    <font>
      <b/>
      <sz val="8"/>
      <name val="Arial"/>
    </font>
    <font>
      <b/>
      <sz val="10"/>
      <name val="Arial"/>
    </font>
    <font>
      <i/>
      <sz val="8"/>
      <name val="Arial"/>
      <family val="2"/>
    </font>
    <font>
      <sz val="5"/>
      <name val="Arial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b/>
      <i/>
      <sz val="12"/>
      <name val="Arial"/>
      <family val="2"/>
    </font>
    <font>
      <i/>
      <vertAlign val="superscript"/>
      <sz val="9"/>
      <color indexed="14"/>
      <name val="Arial"/>
      <family val="2"/>
    </font>
    <font>
      <i/>
      <sz val="9"/>
      <color indexed="14"/>
      <name val="Arial"/>
      <family val="2"/>
    </font>
    <font>
      <b/>
      <sz val="12"/>
      <color indexed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10" fontId="0" fillId="2" borderId="1" xfId="0" applyNumberFormat="1" applyFill="1" applyBorder="1" applyAlignment="1" applyProtection="1">
      <alignment vertical="center"/>
      <protection locked="0"/>
    </xf>
    <xf numFmtId="178" fontId="0" fillId="2" borderId="2" xfId="0" applyNumberFormat="1" applyFill="1" applyBorder="1" applyAlignment="1" applyProtection="1">
      <alignment vertical="center"/>
      <protection locked="0"/>
    </xf>
    <xf numFmtId="10" fontId="0" fillId="2" borderId="3" xfId="0" applyNumberFormat="1" applyFill="1" applyBorder="1" applyAlignment="1" applyProtection="1">
      <alignment vertical="center"/>
      <protection locked="0"/>
    </xf>
    <xf numFmtId="178" fontId="0" fillId="2" borderId="4" xfId="0" applyNumberFormat="1" applyFill="1" applyBorder="1" applyAlignment="1" applyProtection="1">
      <alignment vertical="center"/>
      <protection locked="0"/>
    </xf>
    <xf numFmtId="178" fontId="0" fillId="2" borderId="5" xfId="0" applyNumberFormat="1" applyFill="1" applyBorder="1" applyAlignment="1" applyProtection="1">
      <alignment vertical="center"/>
      <protection locked="0"/>
    </xf>
    <xf numFmtId="0" fontId="4" fillId="0" borderId="0" xfId="0" applyFont="1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Border="1" applyProtection="1"/>
    <xf numFmtId="0" fontId="5" fillId="0" borderId="0" xfId="0" applyFont="1" applyBorder="1" applyProtection="1"/>
    <xf numFmtId="0" fontId="0" fillId="0" borderId="0" xfId="0" applyFill="1" applyBorder="1" applyProtection="1"/>
    <xf numFmtId="0" fontId="3" fillId="3" borderId="6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0" fontId="3" fillId="3" borderId="9" xfId="0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/>
    </xf>
    <xf numFmtId="172" fontId="0" fillId="0" borderId="0" xfId="0" applyNumberFormat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4" borderId="0" xfId="0" applyFill="1" applyProtection="1"/>
    <xf numFmtId="0" fontId="7" fillId="5" borderId="0" xfId="0" applyFont="1" applyFill="1" applyAlignment="1" applyProtection="1">
      <alignment horizontal="right"/>
    </xf>
    <xf numFmtId="0" fontId="2" fillId="4" borderId="0" xfId="0" applyFont="1" applyFill="1" applyProtection="1"/>
    <xf numFmtId="0" fontId="7" fillId="5" borderId="0" xfId="0" applyFont="1" applyFill="1" applyAlignment="1" applyProtection="1">
      <alignment horizontal="right" vertical="center"/>
    </xf>
    <xf numFmtId="0" fontId="2" fillId="5" borderId="0" xfId="0" applyFont="1" applyFill="1" applyProtection="1"/>
    <xf numFmtId="0" fontId="1" fillId="4" borderId="0" xfId="0" applyFont="1" applyFill="1" applyAlignment="1" applyProtection="1">
      <alignment vertical="center"/>
    </xf>
    <xf numFmtId="0" fontId="8" fillId="5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184" fontId="1" fillId="0" borderId="12" xfId="0" applyNumberFormat="1" applyFont="1" applyBorder="1" applyAlignment="1" applyProtection="1">
      <alignment vertical="center"/>
    </xf>
    <xf numFmtId="188" fontId="1" fillId="0" borderId="13" xfId="0" applyNumberFormat="1" applyFont="1" applyBorder="1" applyAlignment="1" applyProtection="1">
      <alignment vertical="center"/>
    </xf>
    <xf numFmtId="188" fontId="11" fillId="0" borderId="13" xfId="0" quotePrefix="1" applyNumberFormat="1" applyFont="1" applyBorder="1" applyAlignment="1" applyProtection="1">
      <alignment vertical="center"/>
    </xf>
    <xf numFmtId="4" fontId="1" fillId="4" borderId="0" xfId="0" applyNumberFormat="1" applyFont="1" applyFill="1" applyAlignment="1" applyProtection="1">
      <alignment vertical="center"/>
    </xf>
    <xf numFmtId="188" fontId="11" fillId="0" borderId="14" xfId="0" quotePrefix="1" applyNumberFormat="1" applyFont="1" applyBorder="1" applyAlignment="1" applyProtection="1">
      <alignment vertical="center"/>
    </xf>
    <xf numFmtId="0" fontId="8" fillId="6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horizontal="right" vertical="center"/>
    </xf>
    <xf numFmtId="188" fontId="3" fillId="6" borderId="15" xfId="0" quotePrefix="1" applyNumberFormat="1" applyFont="1" applyFill="1" applyBorder="1" applyAlignment="1" applyProtection="1">
      <alignment vertical="center"/>
    </xf>
    <xf numFmtId="191" fontId="1" fillId="0" borderId="13" xfId="0" applyNumberFormat="1" applyFont="1" applyBorder="1" applyAlignment="1" applyProtection="1">
      <alignment vertical="center"/>
    </xf>
    <xf numFmtId="188" fontId="1" fillId="0" borderId="14" xfId="0" applyNumberFormat="1" applyFont="1" applyBorder="1" applyAlignment="1" applyProtection="1">
      <alignment vertical="center"/>
    </xf>
    <xf numFmtId="0" fontId="1" fillId="6" borderId="0" xfId="0" applyFont="1" applyFill="1" applyAlignment="1" applyProtection="1">
      <alignment vertical="center"/>
    </xf>
    <xf numFmtId="188" fontId="8" fillId="6" borderId="15" xfId="0" applyNumberFormat="1" applyFont="1" applyFill="1" applyBorder="1" applyAlignment="1" applyProtection="1">
      <alignment vertical="center"/>
    </xf>
    <xf numFmtId="0" fontId="1" fillId="7" borderId="0" xfId="0" applyFont="1" applyFill="1" applyAlignment="1" applyProtection="1">
      <alignment vertical="center"/>
    </xf>
    <xf numFmtId="188" fontId="1" fillId="7" borderId="15" xfId="0" applyNumberFormat="1" applyFont="1" applyFill="1" applyBorder="1" applyAlignment="1" applyProtection="1">
      <alignment vertical="center"/>
    </xf>
    <xf numFmtId="188" fontId="1" fillId="7" borderId="16" xfId="0" applyNumberFormat="1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188" fontId="3" fillId="8" borderId="17" xfId="0" applyNumberFormat="1" applyFont="1" applyFill="1" applyBorder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187" fontId="12" fillId="0" borderId="13" xfId="0" applyNumberFormat="1" applyFont="1" applyBorder="1" applyAlignment="1" applyProtection="1">
      <alignment vertical="center"/>
    </xf>
    <xf numFmtId="172" fontId="0" fillId="9" borderId="18" xfId="0" applyNumberFormat="1" applyFill="1" applyBorder="1" applyAlignment="1" applyProtection="1">
      <alignment vertical="center"/>
      <protection locked="0"/>
    </xf>
    <xf numFmtId="0" fontId="15" fillId="0" borderId="0" xfId="0" applyFont="1" applyBorder="1" applyProtection="1"/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19" xfId="0" applyFont="1" applyFill="1" applyBorder="1" applyAlignment="1" applyProtection="1">
      <alignment vertical="center"/>
      <protection locked="0"/>
    </xf>
    <xf numFmtId="0" fontId="12" fillId="4" borderId="18" xfId="0" applyFont="1" applyFill="1" applyBorder="1" applyAlignment="1" applyProtection="1">
      <alignment vertical="center"/>
      <protection locked="0"/>
    </xf>
    <xf numFmtId="172" fontId="12" fillId="4" borderId="18" xfId="0" applyNumberFormat="1" applyFont="1" applyFill="1" applyBorder="1" applyAlignment="1" applyProtection="1">
      <alignment vertical="center"/>
      <protection locked="0"/>
    </xf>
    <xf numFmtId="193" fontId="12" fillId="4" borderId="18" xfId="1" applyNumberFormat="1" applyFont="1" applyFill="1" applyBorder="1" applyAlignment="1" applyProtection="1">
      <alignment vertical="center"/>
      <protection locked="0"/>
    </xf>
    <xf numFmtId="192" fontId="12" fillId="4" borderId="20" xfId="0" applyNumberFormat="1" applyFont="1" applyFill="1" applyBorder="1" applyAlignment="1" applyProtection="1">
      <alignment vertical="center"/>
      <protection locked="0"/>
    </xf>
    <xf numFmtId="0" fontId="12" fillId="4" borderId="4" xfId="0" applyFont="1" applyFill="1" applyBorder="1" applyAlignment="1" applyProtection="1">
      <alignment vertical="center"/>
      <protection locked="0"/>
    </xf>
    <xf numFmtId="0" fontId="12" fillId="4" borderId="21" xfId="0" applyFont="1" applyFill="1" applyBorder="1" applyAlignment="1" applyProtection="1">
      <alignment vertical="center"/>
      <protection locked="0"/>
    </xf>
    <xf numFmtId="0" fontId="12" fillId="4" borderId="13" xfId="0" applyFont="1" applyFill="1" applyBorder="1" applyAlignment="1" applyProtection="1">
      <alignment vertical="center"/>
      <protection locked="0"/>
    </xf>
    <xf numFmtId="172" fontId="12" fillId="4" borderId="13" xfId="0" applyNumberFormat="1" applyFont="1" applyFill="1" applyBorder="1" applyAlignment="1" applyProtection="1">
      <alignment vertical="center"/>
      <protection locked="0"/>
    </xf>
    <xf numFmtId="193" fontId="12" fillId="4" borderId="13" xfId="0" applyNumberFormat="1" applyFont="1" applyFill="1" applyBorder="1" applyAlignment="1" applyProtection="1">
      <alignment vertical="center"/>
      <protection locked="0"/>
    </xf>
    <xf numFmtId="192" fontId="12" fillId="4" borderId="12" xfId="0" applyNumberFormat="1" applyFont="1" applyFill="1" applyBorder="1" applyAlignment="1" applyProtection="1">
      <alignment vertical="center"/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  <xf numFmtId="0" fontId="12" fillId="4" borderId="5" xfId="0" applyFont="1" applyFill="1" applyBorder="1" applyAlignment="1" applyProtection="1">
      <alignment vertical="center"/>
      <protection locked="0"/>
    </xf>
    <xf numFmtId="0" fontId="12" fillId="4" borderId="22" xfId="0" applyFont="1" applyFill="1" applyBorder="1" applyAlignment="1" applyProtection="1">
      <alignment vertical="center"/>
      <protection locked="0"/>
    </xf>
    <xf numFmtId="0" fontId="12" fillId="4" borderId="23" xfId="0" applyFont="1" applyFill="1" applyBorder="1" applyAlignment="1" applyProtection="1">
      <alignment vertical="center"/>
      <protection locked="0"/>
    </xf>
    <xf numFmtId="193" fontId="12" fillId="4" borderId="23" xfId="0" applyNumberFormat="1" applyFont="1" applyFill="1" applyBorder="1" applyAlignment="1" applyProtection="1">
      <alignment vertical="center"/>
      <protection locked="0"/>
    </xf>
    <xf numFmtId="192" fontId="12" fillId="4" borderId="24" xfId="0" applyNumberFormat="1" applyFont="1" applyFill="1" applyBorder="1" applyAlignment="1" applyProtection="1">
      <alignment vertical="center"/>
      <protection locked="0"/>
    </xf>
    <xf numFmtId="183" fontId="12" fillId="2" borderId="13" xfId="0" applyNumberFormat="1" applyFont="1" applyFill="1" applyBorder="1" applyProtection="1"/>
    <xf numFmtId="0" fontId="17" fillId="4" borderId="15" xfId="0" applyFont="1" applyFill="1" applyBorder="1" applyProtection="1">
      <protection locked="0"/>
    </xf>
    <xf numFmtId="172" fontId="12" fillId="4" borderId="23" xfId="0" applyNumberFormat="1" applyFont="1" applyFill="1" applyBorder="1" applyAlignment="1" applyProtection="1">
      <alignment vertical="center"/>
      <protection locked="0"/>
    </xf>
    <xf numFmtId="172" fontId="0" fillId="9" borderId="25" xfId="0" applyNumberFormat="1" applyFill="1" applyBorder="1" applyAlignment="1" applyProtection="1">
      <alignment vertical="center"/>
      <protection locked="0"/>
    </xf>
    <xf numFmtId="10" fontId="0" fillId="2" borderId="11" xfId="0" applyNumberFormat="1" applyFill="1" applyBorder="1" applyAlignment="1" applyProtection="1">
      <alignment vertical="center"/>
      <protection locked="0"/>
    </xf>
    <xf numFmtId="0" fontId="17" fillId="4" borderId="15" xfId="0" applyFont="1" applyFill="1" applyBorder="1" applyProtection="1"/>
    <xf numFmtId="0" fontId="12" fillId="4" borderId="2" xfId="0" applyFont="1" applyFill="1" applyBorder="1" applyAlignment="1" applyProtection="1">
      <alignment vertical="center" wrapText="1"/>
    </xf>
    <xf numFmtId="0" fontId="12" fillId="4" borderId="19" xfId="0" applyFont="1" applyFill="1" applyBorder="1" applyAlignment="1" applyProtection="1">
      <alignment vertical="center"/>
    </xf>
    <xf numFmtId="0" fontId="12" fillId="4" borderId="18" xfId="0" applyFont="1" applyFill="1" applyBorder="1" applyAlignment="1" applyProtection="1">
      <alignment vertical="center"/>
    </xf>
    <xf numFmtId="172" fontId="12" fillId="4" borderId="18" xfId="0" applyNumberFormat="1" applyFont="1" applyFill="1" applyBorder="1" applyAlignment="1" applyProtection="1">
      <alignment vertical="center"/>
    </xf>
    <xf numFmtId="193" fontId="12" fillId="4" borderId="18" xfId="1" applyNumberFormat="1" applyFont="1" applyFill="1" applyBorder="1" applyAlignment="1" applyProtection="1">
      <alignment vertical="center"/>
    </xf>
    <xf numFmtId="192" fontId="12" fillId="4" borderId="20" xfId="0" applyNumberFormat="1" applyFont="1" applyFill="1" applyBorder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184" fontId="12" fillId="4" borderId="26" xfId="0" applyNumberFormat="1" applyFont="1" applyFill="1" applyBorder="1" applyAlignment="1" applyProtection="1">
      <alignment vertical="center"/>
    </xf>
    <xf numFmtId="0" fontId="12" fillId="4" borderId="26" xfId="0" applyFont="1" applyFill="1" applyBorder="1" applyAlignment="1" applyProtection="1">
      <alignment vertical="center"/>
    </xf>
    <xf numFmtId="185" fontId="12" fillId="4" borderId="26" xfId="0" applyNumberFormat="1" applyFont="1" applyFill="1" applyBorder="1" applyAlignment="1" applyProtection="1">
      <alignment vertical="center"/>
    </xf>
    <xf numFmtId="186" fontId="12" fillId="4" borderId="26" xfId="0" applyNumberFormat="1" applyFont="1" applyFill="1" applyBorder="1" applyAlignment="1" applyProtection="1">
      <alignment vertical="center"/>
    </xf>
    <xf numFmtId="0" fontId="12" fillId="4" borderId="15" xfId="0" applyFont="1" applyFill="1" applyBorder="1" applyAlignment="1" applyProtection="1">
      <alignment vertical="center"/>
    </xf>
    <xf numFmtId="10" fontId="12" fillId="4" borderId="13" xfId="2" applyNumberFormat="1" applyFont="1" applyFill="1" applyBorder="1" applyAlignment="1" applyProtection="1">
      <alignment vertical="center"/>
    </xf>
    <xf numFmtId="10" fontId="12" fillId="2" borderId="13" xfId="2" applyNumberFormat="1" applyFont="1" applyFill="1" applyBorder="1" applyAlignment="1" applyProtection="1">
      <alignment vertical="center"/>
    </xf>
    <xf numFmtId="189" fontId="12" fillId="2" borderId="13" xfId="0" applyNumberFormat="1" applyFont="1" applyFill="1" applyBorder="1" applyAlignment="1" applyProtection="1">
      <alignment vertical="center"/>
    </xf>
    <xf numFmtId="174" fontId="12" fillId="2" borderId="13" xfId="2" applyNumberFormat="1" applyFont="1" applyFill="1" applyBorder="1" applyAlignment="1" applyProtection="1">
      <alignment vertical="center"/>
    </xf>
    <xf numFmtId="0" fontId="3" fillId="3" borderId="27" xfId="0" applyFont="1" applyFill="1" applyBorder="1" applyAlignment="1" applyProtection="1">
      <alignment vertical="center"/>
    </xf>
    <xf numFmtId="0" fontId="3" fillId="3" borderId="28" xfId="0" applyFont="1" applyFill="1" applyBorder="1" applyAlignment="1" applyProtection="1">
      <alignment vertical="center"/>
    </xf>
    <xf numFmtId="0" fontId="3" fillId="3" borderId="29" xfId="0" applyFont="1" applyFill="1" applyBorder="1" applyAlignment="1" applyProtection="1">
      <alignment vertical="center" wrapText="1"/>
    </xf>
    <xf numFmtId="0" fontId="3" fillId="3" borderId="25" xfId="0" applyFont="1" applyFill="1" applyBorder="1" applyAlignment="1" applyProtection="1">
      <alignment vertical="center" wrapText="1"/>
    </xf>
    <xf numFmtId="0" fontId="3" fillId="3" borderId="25" xfId="0" applyNumberFormat="1" applyFont="1" applyFill="1" applyBorder="1" applyAlignment="1" applyProtection="1">
      <alignment vertical="center" wrapText="1"/>
    </xf>
    <xf numFmtId="0" fontId="3" fillId="3" borderId="30" xfId="0" applyFont="1" applyFill="1" applyBorder="1" applyAlignment="1" applyProtection="1">
      <alignment vertical="center" wrapText="1"/>
    </xf>
    <xf numFmtId="0" fontId="3" fillId="3" borderId="31" xfId="0" applyFont="1" applyFill="1" applyBorder="1" applyAlignment="1" applyProtection="1">
      <alignment vertical="center" wrapText="1"/>
    </xf>
    <xf numFmtId="173" fontId="3" fillId="3" borderId="27" xfId="0" applyNumberFormat="1" applyFont="1" applyFill="1" applyBorder="1" applyAlignment="1" applyProtection="1">
      <alignment vertical="center" wrapText="1"/>
    </xf>
    <xf numFmtId="0" fontId="3" fillId="3" borderId="28" xfId="0" applyFont="1" applyFill="1" applyBorder="1" applyAlignment="1" applyProtection="1">
      <alignment vertical="center" wrapText="1"/>
    </xf>
    <xf numFmtId="0" fontId="3" fillId="3" borderId="32" xfId="0" applyFont="1" applyFill="1" applyBorder="1" applyAlignment="1" applyProtection="1">
      <alignment vertical="center" wrapText="1"/>
    </xf>
    <xf numFmtId="0" fontId="3" fillId="3" borderId="27" xfId="0" applyFont="1" applyFill="1" applyBorder="1" applyAlignment="1" applyProtection="1">
      <alignment vertical="center" wrapText="1"/>
    </xf>
    <xf numFmtId="0" fontId="3" fillId="3" borderId="33" xfId="0" applyFont="1" applyFill="1" applyBorder="1" applyAlignment="1" applyProtection="1">
      <alignment vertical="center" wrapText="1"/>
    </xf>
    <xf numFmtId="193" fontId="0" fillId="0" borderId="34" xfId="0" applyNumberFormat="1" applyFill="1" applyBorder="1" applyAlignment="1" applyProtection="1">
      <alignment vertical="center"/>
    </xf>
    <xf numFmtId="175" fontId="0" fillId="0" borderId="1" xfId="0" applyNumberFormat="1" applyFill="1" applyBorder="1" applyAlignment="1" applyProtection="1">
      <alignment vertical="center"/>
    </xf>
    <xf numFmtId="172" fontId="0" fillId="0" borderId="2" xfId="0" applyNumberFormat="1" applyFill="1" applyBorder="1" applyAlignment="1" applyProtection="1">
      <alignment vertical="center"/>
    </xf>
    <xf numFmtId="172" fontId="0" fillId="0" borderId="18" xfId="0" applyNumberFormat="1" applyFill="1" applyBorder="1" applyAlignment="1" applyProtection="1">
      <alignment vertical="center"/>
    </xf>
    <xf numFmtId="172" fontId="0" fillId="0" borderId="35" xfId="0" applyNumberFormat="1" applyFill="1" applyBorder="1" applyAlignment="1" applyProtection="1">
      <alignment vertical="center"/>
    </xf>
    <xf numFmtId="178" fontId="0" fillId="0" borderId="1" xfId="0" applyNumberFormat="1" applyFill="1" applyBorder="1" applyAlignment="1" applyProtection="1">
      <alignment vertical="center"/>
    </xf>
    <xf numFmtId="178" fontId="0" fillId="0" borderId="35" xfId="0" applyNumberFormat="1" applyFill="1" applyBorder="1" applyAlignment="1" applyProtection="1">
      <alignment vertical="center"/>
    </xf>
    <xf numFmtId="172" fontId="0" fillId="0" borderId="1" xfId="0" applyNumberFormat="1" applyFill="1" applyBorder="1" applyAlignment="1" applyProtection="1">
      <alignment vertical="center"/>
    </xf>
    <xf numFmtId="172" fontId="0" fillId="0" borderId="36" xfId="0" applyNumberFormat="1" applyFill="1" applyBorder="1" applyAlignment="1" applyProtection="1">
      <alignment vertical="center"/>
    </xf>
    <xf numFmtId="0" fontId="14" fillId="4" borderId="37" xfId="0" applyFont="1" applyFill="1" applyBorder="1" applyProtection="1">
      <protection locked="0"/>
    </xf>
    <xf numFmtId="0" fontId="14" fillId="4" borderId="10" xfId="0" applyFont="1" applyFill="1" applyBorder="1" applyProtection="1">
      <protection locked="0"/>
    </xf>
    <xf numFmtId="0" fontId="14" fillId="4" borderId="38" xfId="0" applyFont="1" applyFill="1" applyBorder="1" applyProtection="1">
      <protection locked="0"/>
    </xf>
    <xf numFmtId="0" fontId="3" fillId="3" borderId="39" xfId="0" applyFont="1" applyFill="1" applyBorder="1" applyAlignment="1" applyProtection="1">
      <alignment horizontal="center"/>
    </xf>
    <xf numFmtId="0" fontId="3" fillId="3" borderId="40" xfId="0" applyFont="1" applyFill="1" applyBorder="1" applyAlignment="1" applyProtection="1">
      <alignment horizontal="center"/>
    </xf>
    <xf numFmtId="0" fontId="3" fillId="3" borderId="41" xfId="0" applyFont="1" applyFill="1" applyBorder="1" applyAlignment="1" applyProtection="1">
      <alignment horizontal="center"/>
    </xf>
    <xf numFmtId="0" fontId="14" fillId="4" borderId="37" xfId="0" applyFont="1" applyFill="1" applyBorder="1" applyProtection="1"/>
    <xf numFmtId="0" fontId="14" fillId="4" borderId="10" xfId="0" applyFont="1" applyFill="1" applyBorder="1" applyProtection="1"/>
    <xf numFmtId="0" fontId="14" fillId="4" borderId="38" xfId="0" applyFont="1" applyFill="1" applyBorder="1" applyProtection="1"/>
    <xf numFmtId="0" fontId="3" fillId="3" borderId="39" xfId="0" applyFont="1" applyFill="1" applyBorder="1" applyProtection="1"/>
    <xf numFmtId="0" fontId="3" fillId="3" borderId="40" xfId="0" applyFont="1" applyFill="1" applyBorder="1" applyProtection="1"/>
    <xf numFmtId="0" fontId="3" fillId="3" borderId="41" xfId="0" applyFont="1" applyFill="1" applyBorder="1" applyProtection="1"/>
    <xf numFmtId="0" fontId="10" fillId="0" borderId="45" xfId="0" applyFont="1" applyBorder="1" applyAlignment="1" applyProtection="1">
      <alignment horizontal="center" vertical="center" textRotation="90" wrapText="1"/>
    </xf>
    <xf numFmtId="0" fontId="8" fillId="5" borderId="0" xfId="0" applyFont="1" applyFill="1" applyAlignment="1" applyProtection="1">
      <alignment vertical="center"/>
    </xf>
    <xf numFmtId="190" fontId="1" fillId="3" borderId="0" xfId="0" applyNumberFormat="1" applyFont="1" applyFill="1" applyAlignment="1" applyProtection="1">
      <alignment horizontal="left" vertical="center"/>
    </xf>
    <xf numFmtId="190" fontId="1" fillId="3" borderId="46" xfId="0" applyNumberFormat="1" applyFont="1" applyFill="1" applyBorder="1" applyAlignment="1" applyProtection="1">
      <alignment horizontal="left" vertical="center"/>
    </xf>
    <xf numFmtId="0" fontId="6" fillId="10" borderId="0" xfId="0" applyFont="1" applyFill="1" applyAlignment="1" applyProtection="1">
      <alignment horizontal="center" vertical="center"/>
    </xf>
    <xf numFmtId="0" fontId="2" fillId="5" borderId="40" xfId="0" applyFont="1" applyFill="1" applyBorder="1" applyProtection="1"/>
    <xf numFmtId="0" fontId="9" fillId="0" borderId="39" xfId="0" applyFont="1" applyFill="1" applyBorder="1" applyAlignment="1" applyProtection="1">
      <alignment horizontal="justify" vertical="center" wrapText="1"/>
    </xf>
    <xf numFmtId="0" fontId="9" fillId="0" borderId="41" xfId="0" applyFont="1" applyFill="1" applyBorder="1" applyAlignment="1" applyProtection="1">
      <alignment horizontal="justify" vertical="center" wrapText="1"/>
    </xf>
    <xf numFmtId="0" fontId="9" fillId="0" borderId="42" xfId="0" applyFont="1" applyFill="1" applyBorder="1" applyAlignment="1" applyProtection="1">
      <alignment horizontal="justify" vertical="center" wrapText="1"/>
    </xf>
    <xf numFmtId="0" fontId="9" fillId="0" borderId="43" xfId="0" applyFont="1" applyFill="1" applyBorder="1" applyAlignment="1" applyProtection="1">
      <alignment horizontal="justify" vertical="center" wrapText="1"/>
    </xf>
    <xf numFmtId="0" fontId="9" fillId="0" borderId="44" xfId="0" applyFont="1" applyFill="1" applyBorder="1" applyAlignment="1" applyProtection="1">
      <alignment horizontal="justify" vertical="center" wrapText="1"/>
    </xf>
    <xf numFmtId="0" fontId="9" fillId="0" borderId="33" xfId="0" applyFont="1" applyFill="1" applyBorder="1" applyAlignment="1" applyProtection="1">
      <alignment horizontal="justify" vertical="center" wrapText="1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3" xfId="0" applyBorder="1" applyProtection="1">
      <protection locked="0"/>
    </xf>
  </cellXfs>
  <cellStyles count="3">
    <cellStyle name="Euro" xfId="1"/>
    <cellStyle name="Prozent" xfId="2" builtinId="5"/>
    <cellStyle name="Standard" xfId="0" builtinId="0"/>
  </cellStyles>
  <dxfs count="2"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EDC"/>
      <rgbColor rgb="0000FF00"/>
      <rgbColor rgb="000000FF"/>
      <rgbColor rgb="00FFFF00"/>
      <rgbColor rgb="00FF0101"/>
      <rgbColor rgb="0000FFFF"/>
      <rgbColor rgb="00800000"/>
      <rgbColor rgb="00008000"/>
      <rgbColor rgb="00000080"/>
      <rgbColor rgb="00808000"/>
      <rgbColor rgb="00800080"/>
      <rgbColor rgb="00008080"/>
      <rgbColor rgb="00F5F5F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BF5FF"/>
      <rgbColor rgb="00CCFFFF"/>
      <rgbColor rgb="00E6F8CC"/>
      <rgbColor rgb="00FFFF99"/>
      <rgbColor rgb="00CBD5FF"/>
      <rgbColor rgb="00FF99CC"/>
      <rgbColor rgb="00CC99FF"/>
      <rgbColor rgb="00FFF4C5"/>
      <rgbColor rgb="003366FF"/>
      <rgbColor rgb="0033CCCC"/>
      <rgbColor rgb="0099CC00"/>
      <rgbColor rgb="00FFEA91"/>
      <rgbColor rgb="00FF9900"/>
      <rgbColor rgb="00FFF9DF"/>
      <rgbColor rgb="00666699"/>
      <rgbColor rgb="00C8C8C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X43"/>
  <sheetViews>
    <sheetView showGridLines="0"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0" defaultRowHeight="12.75" zeroHeight="1" x14ac:dyDescent="0.2"/>
  <cols>
    <col min="1" max="1" width="3.28515625" style="8" customWidth="1"/>
    <col min="2" max="2" width="24.7109375" style="8" customWidth="1"/>
    <col min="3" max="4" width="11.42578125" style="8" customWidth="1"/>
    <col min="5" max="5" width="11.5703125" style="8" customWidth="1"/>
    <col min="6" max="11" width="11.42578125" style="8" customWidth="1"/>
    <col min="12" max="12" width="1.7109375" customWidth="1"/>
    <col min="13" max="13" width="17" hidden="1" customWidth="1"/>
    <col min="14" max="20" width="0" hidden="1" customWidth="1"/>
    <col min="21" max="16384" width="0" style="8" hidden="1"/>
  </cols>
  <sheetData>
    <row r="1" spans="1:24" s="7" customFormat="1" ht="22.5" x14ac:dyDescent="0.45">
      <c r="A1" s="6" t="s">
        <v>14</v>
      </c>
      <c r="E1" s="117"/>
      <c r="F1" s="118"/>
      <c r="G1" s="118"/>
      <c r="H1" s="118"/>
      <c r="I1" s="118"/>
      <c r="J1" s="118"/>
      <c r="K1" s="119"/>
      <c r="L1"/>
      <c r="M1"/>
      <c r="N1"/>
      <c r="O1"/>
      <c r="P1"/>
      <c r="Q1"/>
      <c r="R1"/>
      <c r="S1"/>
      <c r="T1"/>
      <c r="U1" s="8"/>
      <c r="V1" s="8"/>
      <c r="W1" s="8"/>
    </row>
    <row r="2" spans="1:24" s="7" customFormat="1" x14ac:dyDescent="0.2">
      <c r="F2" s="9"/>
      <c r="G2" s="9"/>
      <c r="H2" s="8"/>
      <c r="I2" s="8"/>
      <c r="J2" s="8"/>
      <c r="K2" s="8"/>
      <c r="L2"/>
      <c r="M2"/>
      <c r="N2"/>
      <c r="O2"/>
      <c r="P2"/>
      <c r="Q2"/>
      <c r="R2"/>
      <c r="S2"/>
      <c r="T2"/>
      <c r="U2" s="8"/>
      <c r="V2" s="8"/>
      <c r="W2" s="8"/>
    </row>
    <row r="3" spans="1:24" s="7" customFormat="1" ht="16.5" x14ac:dyDescent="0.3">
      <c r="A3" s="10" t="s">
        <v>13</v>
      </c>
      <c r="C3" s="75">
        <v>2008</v>
      </c>
      <c r="F3" s="9"/>
      <c r="G3" s="9"/>
      <c r="H3" s="8"/>
      <c r="I3" s="8"/>
      <c r="J3" s="8"/>
      <c r="K3" s="8"/>
      <c r="L3"/>
      <c r="M3"/>
      <c r="N3"/>
      <c r="O3"/>
      <c r="P3"/>
      <c r="Q3"/>
      <c r="R3"/>
      <c r="S3"/>
      <c r="T3"/>
      <c r="U3" s="8"/>
      <c r="V3" s="8"/>
      <c r="W3" s="8"/>
    </row>
    <row r="4" spans="1:24" s="7" customFormat="1" ht="5.25" customHeight="1" x14ac:dyDescent="0.2">
      <c r="F4" s="9"/>
      <c r="G4" s="9"/>
      <c r="H4" s="8"/>
      <c r="I4" s="8"/>
      <c r="J4" s="8"/>
      <c r="K4" s="8"/>
      <c r="L4"/>
      <c r="M4"/>
      <c r="N4"/>
      <c r="O4"/>
      <c r="P4"/>
      <c r="Q4"/>
      <c r="R4"/>
      <c r="S4"/>
      <c r="T4"/>
    </row>
    <row r="5" spans="1:24" s="7" customFormat="1" ht="15" x14ac:dyDescent="0.3">
      <c r="A5" s="10" t="s">
        <v>28</v>
      </c>
      <c r="F5" s="9"/>
      <c r="G5" s="9"/>
      <c r="H5" s="8"/>
      <c r="I5" s="8"/>
      <c r="J5" s="8"/>
      <c r="K5" s="8"/>
      <c r="L5"/>
      <c r="M5"/>
      <c r="N5"/>
      <c r="O5"/>
      <c r="P5"/>
      <c r="Q5"/>
      <c r="R5"/>
      <c r="S5"/>
      <c r="T5"/>
    </row>
    <row r="6" spans="1:24" s="7" customFormat="1" ht="13.5" x14ac:dyDescent="0.2">
      <c r="A6" s="7" t="s">
        <v>50</v>
      </c>
      <c r="C6" s="74">
        <v>0.01</v>
      </c>
      <c r="D6" s="55" t="s">
        <v>51</v>
      </c>
      <c r="F6" s="9"/>
      <c r="G6" s="9"/>
      <c r="H6" s="8"/>
      <c r="I6" s="8"/>
      <c r="J6" s="8"/>
      <c r="K6" s="8"/>
      <c r="L6"/>
      <c r="M6"/>
      <c r="N6"/>
      <c r="O6"/>
      <c r="P6"/>
      <c r="Q6"/>
      <c r="R6"/>
      <c r="S6"/>
      <c r="T6"/>
    </row>
    <row r="7" spans="1:24" s="7" customFormat="1" ht="13.5" x14ac:dyDescent="0.2">
      <c r="A7" s="11" t="s">
        <v>25</v>
      </c>
      <c r="C7" s="74">
        <v>0.01</v>
      </c>
      <c r="D7" s="55" t="s">
        <v>51</v>
      </c>
      <c r="F7" s="9"/>
      <c r="G7" s="9"/>
      <c r="H7" s="8"/>
      <c r="I7" s="8"/>
      <c r="J7" s="8"/>
      <c r="K7" s="8"/>
      <c r="L7"/>
      <c r="M7"/>
      <c r="N7"/>
      <c r="O7"/>
      <c r="P7"/>
      <c r="Q7"/>
      <c r="R7"/>
      <c r="S7"/>
      <c r="T7"/>
    </row>
    <row r="8" spans="1:24" s="7" customFormat="1" x14ac:dyDescent="0.2">
      <c r="A8" s="11" t="s">
        <v>24</v>
      </c>
      <c r="C8" s="74">
        <v>0.03</v>
      </c>
      <c r="F8" s="9"/>
      <c r="G8" s="9"/>
      <c r="H8" s="8"/>
      <c r="I8" s="8"/>
      <c r="J8" s="8"/>
      <c r="K8" s="8"/>
      <c r="L8"/>
      <c r="M8"/>
      <c r="N8"/>
      <c r="O8"/>
      <c r="P8"/>
      <c r="Q8"/>
      <c r="R8"/>
      <c r="S8"/>
      <c r="T8"/>
    </row>
    <row r="9" spans="1:24" s="7" customFormat="1" x14ac:dyDescent="0.2">
      <c r="F9" s="9"/>
      <c r="G9" s="9"/>
      <c r="H9" s="8"/>
      <c r="I9" s="8"/>
      <c r="J9" s="8"/>
      <c r="K9" s="8"/>
      <c r="L9"/>
      <c r="M9"/>
      <c r="N9"/>
      <c r="O9"/>
      <c r="P9"/>
      <c r="Q9"/>
      <c r="R9"/>
      <c r="S9"/>
      <c r="T9"/>
    </row>
    <row r="10" spans="1:24" s="7" customFormat="1" x14ac:dyDescent="0.2">
      <c r="F10" s="9"/>
      <c r="G10" s="9"/>
      <c r="H10" s="8"/>
      <c r="I10" s="8"/>
      <c r="J10" s="8"/>
      <c r="K10" s="8"/>
      <c r="L10"/>
      <c r="M10"/>
      <c r="N10"/>
      <c r="O10"/>
      <c r="P10"/>
      <c r="Q10"/>
      <c r="R10"/>
      <c r="S10"/>
      <c r="T10"/>
    </row>
    <row r="11" spans="1:24" s="20" customFormat="1" ht="50.1" customHeight="1" x14ac:dyDescent="0.2">
      <c r="A11" s="12" t="s">
        <v>6</v>
      </c>
      <c r="B11" s="13" t="s">
        <v>0</v>
      </c>
      <c r="C11" s="14" t="s">
        <v>7</v>
      </c>
      <c r="D11" s="15" t="s">
        <v>17</v>
      </c>
      <c r="E11" s="15" t="s">
        <v>16</v>
      </c>
      <c r="F11" s="16" t="s">
        <v>15</v>
      </c>
      <c r="G11" s="19" t="s">
        <v>21</v>
      </c>
      <c r="H11" s="15" t="s">
        <v>18</v>
      </c>
      <c r="I11" s="15" t="s">
        <v>19</v>
      </c>
      <c r="J11" s="17" t="s">
        <v>27</v>
      </c>
      <c r="K11" s="18" t="s">
        <v>26</v>
      </c>
      <c r="L11"/>
      <c r="M11"/>
      <c r="N11"/>
      <c r="O11"/>
      <c r="P11"/>
      <c r="Q11"/>
      <c r="R11"/>
      <c r="S11"/>
      <c r="T11"/>
      <c r="X11" s="21"/>
    </row>
    <row r="12" spans="1:24" s="20" customFormat="1" ht="30" customHeight="1" x14ac:dyDescent="0.2">
      <c r="A12" s="22">
        <v>1</v>
      </c>
      <c r="B12" s="56" t="s">
        <v>52</v>
      </c>
      <c r="C12" s="57" t="s">
        <v>53</v>
      </c>
      <c r="D12" s="58">
        <v>2000</v>
      </c>
      <c r="E12" s="59">
        <v>50000</v>
      </c>
      <c r="F12" s="60">
        <v>10</v>
      </c>
      <c r="G12" s="61">
        <v>400</v>
      </c>
      <c r="H12" s="54">
        <f>E12*$C$6</f>
        <v>500</v>
      </c>
      <c r="I12" s="54">
        <f>E12*$C$7</f>
        <v>500</v>
      </c>
      <c r="J12" s="1">
        <v>8.0000000000000002E-3</v>
      </c>
      <c r="K12" s="2">
        <v>9</v>
      </c>
      <c r="L12"/>
      <c r="M12"/>
      <c r="N12"/>
      <c r="O12"/>
      <c r="P12"/>
      <c r="Q12"/>
      <c r="R12"/>
      <c r="S12"/>
      <c r="T12"/>
      <c r="X12" s="23"/>
    </row>
    <row r="13" spans="1:24" s="20" customFormat="1" ht="30" customHeight="1" x14ac:dyDescent="0.2">
      <c r="A13" s="24">
        <v>2</v>
      </c>
      <c r="B13" s="62" t="s">
        <v>54</v>
      </c>
      <c r="C13" s="63" t="s">
        <v>55</v>
      </c>
      <c r="D13" s="64">
        <v>1999</v>
      </c>
      <c r="E13" s="65">
        <v>20000</v>
      </c>
      <c r="F13" s="66">
        <v>20</v>
      </c>
      <c r="G13" s="67">
        <v>30</v>
      </c>
      <c r="H13" s="54">
        <f>E13*$C$6</f>
        <v>200</v>
      </c>
      <c r="I13" s="54">
        <f>E13*$C$7</f>
        <v>200</v>
      </c>
      <c r="J13" s="3">
        <v>8.0000000000000002E-3</v>
      </c>
      <c r="K13" s="4"/>
      <c r="L13"/>
      <c r="M13"/>
      <c r="N13"/>
      <c r="O13"/>
      <c r="P13"/>
      <c r="Q13"/>
      <c r="R13"/>
      <c r="S13"/>
      <c r="T13"/>
    </row>
    <row r="14" spans="1:24" s="20" customFormat="1" ht="30" customHeight="1" x14ac:dyDescent="0.2">
      <c r="A14" s="24">
        <v>3</v>
      </c>
      <c r="B14" s="68" t="s">
        <v>56</v>
      </c>
      <c r="C14" s="63" t="s">
        <v>57</v>
      </c>
      <c r="D14" s="64">
        <v>2005</v>
      </c>
      <c r="E14" s="65">
        <v>17000</v>
      </c>
      <c r="F14" s="66">
        <v>20</v>
      </c>
      <c r="G14" s="67">
        <v>100</v>
      </c>
      <c r="H14" s="54">
        <f>E14*$C$6</f>
        <v>170</v>
      </c>
      <c r="I14" s="54">
        <f>E14*$C$7</f>
        <v>170</v>
      </c>
      <c r="J14" s="3">
        <v>5.0000000000000001E-3</v>
      </c>
      <c r="K14" s="4"/>
      <c r="L14"/>
      <c r="M14"/>
      <c r="N14"/>
      <c r="O14"/>
      <c r="P14"/>
      <c r="Q14"/>
      <c r="R14"/>
      <c r="S14"/>
      <c r="T14"/>
    </row>
    <row r="15" spans="1:24" s="20" customFormat="1" ht="30" customHeight="1" x14ac:dyDescent="0.2">
      <c r="A15" s="24">
        <v>4</v>
      </c>
      <c r="B15" s="62" t="s">
        <v>58</v>
      </c>
      <c r="C15" s="63" t="s">
        <v>59</v>
      </c>
      <c r="D15" s="64">
        <v>1996</v>
      </c>
      <c r="E15" s="65">
        <v>10000</v>
      </c>
      <c r="F15" s="66">
        <v>20</v>
      </c>
      <c r="G15" s="67">
        <v>200</v>
      </c>
      <c r="H15" s="54">
        <f>E15*$C$6</f>
        <v>100</v>
      </c>
      <c r="I15" s="54">
        <f>E15*$C$7</f>
        <v>100</v>
      </c>
      <c r="J15" s="3">
        <v>8.0000000000000002E-3</v>
      </c>
      <c r="K15" s="4"/>
      <c r="L15"/>
      <c r="M15"/>
      <c r="N15"/>
      <c r="O15"/>
      <c r="P15"/>
      <c r="Q15"/>
      <c r="R15"/>
      <c r="S15"/>
      <c r="T15"/>
    </row>
    <row r="16" spans="1:24" s="20" customFormat="1" ht="30" customHeight="1" x14ac:dyDescent="0.2">
      <c r="A16" s="24">
        <v>5</v>
      </c>
      <c r="B16" s="62"/>
      <c r="C16" s="63"/>
      <c r="D16" s="64"/>
      <c r="E16" s="65"/>
      <c r="F16" s="66"/>
      <c r="G16" s="67"/>
      <c r="H16" s="54"/>
      <c r="I16" s="54"/>
      <c r="J16" s="3"/>
      <c r="K16" s="4"/>
      <c r="L16"/>
      <c r="M16"/>
      <c r="N16"/>
      <c r="O16"/>
      <c r="P16"/>
      <c r="Q16"/>
      <c r="R16"/>
      <c r="S16"/>
      <c r="T16"/>
    </row>
    <row r="17" spans="1:20" s="20" customFormat="1" ht="30" customHeight="1" x14ac:dyDescent="0.2">
      <c r="A17" s="24">
        <v>6</v>
      </c>
      <c r="B17" s="62"/>
      <c r="C17" s="63"/>
      <c r="D17" s="64"/>
      <c r="E17" s="65"/>
      <c r="F17" s="66"/>
      <c r="G17" s="67"/>
      <c r="H17" s="54"/>
      <c r="I17" s="54"/>
      <c r="J17" s="3"/>
      <c r="K17" s="4"/>
      <c r="L17"/>
      <c r="M17"/>
      <c r="N17"/>
      <c r="O17"/>
      <c r="P17"/>
      <c r="Q17"/>
      <c r="R17"/>
      <c r="S17"/>
      <c r="T17"/>
    </row>
    <row r="18" spans="1:20" s="20" customFormat="1" ht="30" customHeight="1" x14ac:dyDescent="0.2">
      <c r="A18" s="24">
        <v>7</v>
      </c>
      <c r="B18" s="62"/>
      <c r="C18" s="63"/>
      <c r="D18" s="64"/>
      <c r="E18" s="65"/>
      <c r="F18" s="66"/>
      <c r="G18" s="67"/>
      <c r="H18" s="54"/>
      <c r="I18" s="54"/>
      <c r="J18" s="3"/>
      <c r="K18" s="4"/>
      <c r="L18"/>
      <c r="M18"/>
      <c r="N18"/>
      <c r="O18"/>
      <c r="P18"/>
      <c r="Q18"/>
      <c r="R18"/>
      <c r="S18"/>
      <c r="T18"/>
    </row>
    <row r="19" spans="1:20" s="20" customFormat="1" ht="30" customHeight="1" x14ac:dyDescent="0.2">
      <c r="A19" s="24">
        <v>8</v>
      </c>
      <c r="B19" s="62"/>
      <c r="C19" s="63"/>
      <c r="D19" s="64"/>
      <c r="E19" s="65"/>
      <c r="F19" s="66"/>
      <c r="G19" s="67"/>
      <c r="H19" s="54"/>
      <c r="I19" s="54"/>
      <c r="J19" s="3"/>
      <c r="K19" s="4"/>
      <c r="L19"/>
      <c r="M19"/>
      <c r="N19"/>
      <c r="O19"/>
      <c r="P19"/>
      <c r="Q19"/>
      <c r="R19"/>
      <c r="S19"/>
      <c r="T19"/>
    </row>
    <row r="20" spans="1:20" s="20" customFormat="1" ht="30" customHeight="1" x14ac:dyDescent="0.2">
      <c r="A20" s="24">
        <v>9</v>
      </c>
      <c r="B20" s="62"/>
      <c r="C20" s="63"/>
      <c r="D20" s="64"/>
      <c r="E20" s="65"/>
      <c r="F20" s="66"/>
      <c r="G20" s="67"/>
      <c r="H20" s="54"/>
      <c r="I20" s="54"/>
      <c r="J20" s="3"/>
      <c r="K20" s="4"/>
      <c r="L20"/>
      <c r="M20"/>
      <c r="N20"/>
      <c r="O20"/>
      <c r="P20"/>
      <c r="Q20"/>
      <c r="R20"/>
      <c r="S20"/>
      <c r="T20"/>
    </row>
    <row r="21" spans="1:20" s="20" customFormat="1" ht="30" customHeight="1" x14ac:dyDescent="0.2">
      <c r="A21" s="24">
        <v>10</v>
      </c>
      <c r="B21" s="62"/>
      <c r="C21" s="63"/>
      <c r="D21" s="64"/>
      <c r="E21" s="65"/>
      <c r="F21" s="66"/>
      <c r="G21" s="67"/>
      <c r="H21" s="54"/>
      <c r="I21" s="54"/>
      <c r="J21" s="3"/>
      <c r="K21" s="4"/>
      <c r="L21"/>
      <c r="M21"/>
      <c r="N21"/>
      <c r="O21"/>
      <c r="P21"/>
      <c r="Q21"/>
      <c r="R21"/>
      <c r="S21"/>
      <c r="T21"/>
    </row>
    <row r="22" spans="1:20" s="20" customFormat="1" ht="30" customHeight="1" x14ac:dyDescent="0.2">
      <c r="A22" s="24">
        <v>11</v>
      </c>
      <c r="B22" s="62"/>
      <c r="C22" s="63"/>
      <c r="D22" s="64"/>
      <c r="E22" s="65"/>
      <c r="F22" s="66"/>
      <c r="G22" s="67"/>
      <c r="H22" s="54"/>
      <c r="I22" s="54"/>
      <c r="J22" s="3"/>
      <c r="K22" s="4"/>
      <c r="L22"/>
      <c r="M22"/>
      <c r="N22"/>
      <c r="O22"/>
      <c r="P22"/>
      <c r="Q22"/>
      <c r="R22"/>
      <c r="S22"/>
      <c r="T22"/>
    </row>
    <row r="23" spans="1:20" s="20" customFormat="1" ht="30" customHeight="1" x14ac:dyDescent="0.2">
      <c r="A23" s="24">
        <v>12</v>
      </c>
      <c r="B23" s="62"/>
      <c r="C23" s="63"/>
      <c r="D23" s="64"/>
      <c r="E23" s="65"/>
      <c r="F23" s="66"/>
      <c r="G23" s="67"/>
      <c r="H23" s="54"/>
      <c r="I23" s="54"/>
      <c r="J23" s="3"/>
      <c r="K23" s="4"/>
      <c r="L23"/>
      <c r="M23"/>
      <c r="N23"/>
      <c r="O23"/>
      <c r="P23"/>
      <c r="Q23"/>
      <c r="R23"/>
      <c r="S23"/>
      <c r="T23"/>
    </row>
    <row r="24" spans="1:20" s="20" customFormat="1" ht="30" customHeight="1" x14ac:dyDescent="0.2">
      <c r="A24" s="24">
        <v>13</v>
      </c>
      <c r="B24" s="62"/>
      <c r="C24" s="63"/>
      <c r="D24" s="64"/>
      <c r="E24" s="65"/>
      <c r="F24" s="66"/>
      <c r="G24" s="67"/>
      <c r="H24" s="54"/>
      <c r="I24" s="54"/>
      <c r="J24" s="3"/>
      <c r="K24" s="4"/>
      <c r="L24"/>
      <c r="M24"/>
      <c r="N24"/>
      <c r="O24"/>
      <c r="P24"/>
      <c r="Q24"/>
      <c r="R24"/>
      <c r="S24"/>
      <c r="T24"/>
    </row>
    <row r="25" spans="1:20" s="20" customFormat="1" ht="30" customHeight="1" x14ac:dyDescent="0.2">
      <c r="A25" s="24">
        <v>14</v>
      </c>
      <c r="B25" s="62"/>
      <c r="C25" s="63"/>
      <c r="D25" s="64"/>
      <c r="E25" s="65"/>
      <c r="F25" s="66"/>
      <c r="G25" s="67"/>
      <c r="H25" s="54"/>
      <c r="I25" s="54"/>
      <c r="J25" s="3"/>
      <c r="K25" s="4"/>
      <c r="L25"/>
      <c r="M25"/>
      <c r="N25"/>
      <c r="O25"/>
      <c r="P25"/>
      <c r="Q25"/>
      <c r="R25"/>
      <c r="S25"/>
      <c r="T25"/>
    </row>
    <row r="26" spans="1:20" s="20" customFormat="1" ht="30" customHeight="1" x14ac:dyDescent="0.2">
      <c r="A26" s="24">
        <v>15</v>
      </c>
      <c r="B26" s="62"/>
      <c r="C26" s="63"/>
      <c r="D26" s="64"/>
      <c r="E26" s="65"/>
      <c r="F26" s="66"/>
      <c r="G26" s="67"/>
      <c r="H26" s="54"/>
      <c r="I26" s="54"/>
      <c r="J26" s="3"/>
      <c r="K26" s="4"/>
      <c r="L26"/>
      <c r="M26"/>
      <c r="N26"/>
      <c r="O26"/>
      <c r="P26"/>
      <c r="Q26"/>
      <c r="R26"/>
      <c r="S26"/>
      <c r="T26"/>
    </row>
    <row r="27" spans="1:20" s="20" customFormat="1" ht="30" customHeight="1" x14ac:dyDescent="0.2">
      <c r="A27" s="24">
        <v>16</v>
      </c>
      <c r="B27" s="62"/>
      <c r="C27" s="63"/>
      <c r="D27" s="64"/>
      <c r="E27" s="65"/>
      <c r="F27" s="66"/>
      <c r="G27" s="67"/>
      <c r="H27" s="54"/>
      <c r="I27" s="54"/>
      <c r="J27" s="3"/>
      <c r="K27" s="4"/>
      <c r="L27"/>
      <c r="M27"/>
      <c r="N27"/>
      <c r="O27"/>
      <c r="P27"/>
      <c r="Q27"/>
      <c r="R27"/>
      <c r="S27"/>
      <c r="T27"/>
    </row>
    <row r="28" spans="1:20" s="20" customFormat="1" ht="30" customHeight="1" x14ac:dyDescent="0.2">
      <c r="A28" s="24">
        <v>17</v>
      </c>
      <c r="B28" s="62"/>
      <c r="C28" s="63"/>
      <c r="D28" s="64"/>
      <c r="E28" s="65"/>
      <c r="F28" s="66"/>
      <c r="G28" s="67"/>
      <c r="H28" s="54"/>
      <c r="I28" s="54"/>
      <c r="J28" s="3"/>
      <c r="K28" s="4"/>
      <c r="L28"/>
      <c r="M28"/>
      <c r="N28"/>
      <c r="O28"/>
      <c r="P28"/>
      <c r="Q28"/>
      <c r="R28"/>
      <c r="S28"/>
      <c r="T28"/>
    </row>
    <row r="29" spans="1:20" s="20" customFormat="1" ht="30" customHeight="1" x14ac:dyDescent="0.2">
      <c r="A29" s="24">
        <v>18</v>
      </c>
      <c r="B29" s="62"/>
      <c r="C29" s="63"/>
      <c r="D29" s="64"/>
      <c r="E29" s="65"/>
      <c r="F29" s="66"/>
      <c r="G29" s="67"/>
      <c r="H29" s="54"/>
      <c r="I29" s="54"/>
      <c r="J29" s="3"/>
      <c r="K29" s="4"/>
      <c r="L29"/>
      <c r="M29"/>
      <c r="N29"/>
      <c r="O29"/>
      <c r="P29"/>
      <c r="Q29"/>
      <c r="R29"/>
      <c r="S29"/>
      <c r="T29"/>
    </row>
    <row r="30" spans="1:20" s="20" customFormat="1" ht="30" customHeight="1" x14ac:dyDescent="0.2">
      <c r="A30" s="24">
        <v>19</v>
      </c>
      <c r="B30" s="62"/>
      <c r="C30" s="63"/>
      <c r="D30" s="64"/>
      <c r="E30" s="65"/>
      <c r="F30" s="66"/>
      <c r="G30" s="67"/>
      <c r="H30" s="54"/>
      <c r="I30" s="54"/>
      <c r="J30" s="3"/>
      <c r="K30" s="4"/>
      <c r="L30"/>
      <c r="M30"/>
      <c r="N30"/>
      <c r="O30"/>
      <c r="P30"/>
      <c r="Q30"/>
      <c r="R30"/>
      <c r="S30"/>
      <c r="T30"/>
    </row>
    <row r="31" spans="1:20" s="20" customFormat="1" ht="30" customHeight="1" x14ac:dyDescent="0.2">
      <c r="A31" s="24">
        <v>20</v>
      </c>
      <c r="B31" s="62"/>
      <c r="C31" s="63"/>
      <c r="D31" s="64"/>
      <c r="E31" s="65"/>
      <c r="F31" s="66"/>
      <c r="G31" s="67"/>
      <c r="H31" s="54"/>
      <c r="I31" s="54"/>
      <c r="J31" s="3"/>
      <c r="K31" s="4"/>
      <c r="L31"/>
      <c r="M31"/>
      <c r="N31"/>
      <c r="O31"/>
      <c r="P31"/>
      <c r="Q31"/>
      <c r="R31"/>
      <c r="S31"/>
      <c r="T31"/>
    </row>
    <row r="32" spans="1:20" s="20" customFormat="1" ht="30" customHeight="1" x14ac:dyDescent="0.2">
      <c r="A32" s="24">
        <v>21</v>
      </c>
      <c r="B32" s="62"/>
      <c r="C32" s="63"/>
      <c r="D32" s="64"/>
      <c r="E32" s="65"/>
      <c r="F32" s="66"/>
      <c r="G32" s="67"/>
      <c r="H32" s="54"/>
      <c r="I32" s="54"/>
      <c r="J32" s="3"/>
      <c r="K32" s="4"/>
      <c r="L32"/>
      <c r="M32"/>
      <c r="N32"/>
      <c r="O32"/>
      <c r="P32"/>
      <c r="Q32"/>
      <c r="R32"/>
      <c r="S32"/>
      <c r="T32"/>
    </row>
    <row r="33" spans="1:20" s="20" customFormat="1" ht="30" customHeight="1" x14ac:dyDescent="0.2">
      <c r="A33" s="24">
        <v>22</v>
      </c>
      <c r="B33" s="62"/>
      <c r="C33" s="63"/>
      <c r="D33" s="64"/>
      <c r="E33" s="65"/>
      <c r="F33" s="66"/>
      <c r="G33" s="67"/>
      <c r="H33" s="54"/>
      <c r="I33" s="54"/>
      <c r="J33" s="3"/>
      <c r="K33" s="4"/>
      <c r="L33"/>
      <c r="M33"/>
      <c r="N33"/>
      <c r="O33"/>
      <c r="P33"/>
      <c r="Q33"/>
      <c r="R33"/>
      <c r="S33"/>
      <c r="T33"/>
    </row>
    <row r="34" spans="1:20" s="20" customFormat="1" ht="30" customHeight="1" x14ac:dyDescent="0.2">
      <c r="A34" s="24">
        <v>23</v>
      </c>
      <c r="B34" s="62"/>
      <c r="C34" s="63"/>
      <c r="D34" s="64"/>
      <c r="E34" s="65"/>
      <c r="F34" s="66"/>
      <c r="G34" s="67"/>
      <c r="H34" s="54"/>
      <c r="I34" s="54"/>
      <c r="J34" s="3"/>
      <c r="K34" s="4"/>
      <c r="L34"/>
      <c r="M34"/>
      <c r="N34"/>
      <c r="O34"/>
      <c r="P34"/>
      <c r="Q34"/>
      <c r="R34"/>
      <c r="S34"/>
      <c r="T34"/>
    </row>
    <row r="35" spans="1:20" s="20" customFormat="1" ht="30" customHeight="1" x14ac:dyDescent="0.2">
      <c r="A35" s="24">
        <v>24</v>
      </c>
      <c r="B35" s="62"/>
      <c r="C35" s="63"/>
      <c r="D35" s="64"/>
      <c r="E35" s="65"/>
      <c r="F35" s="66"/>
      <c r="G35" s="67"/>
      <c r="H35" s="54"/>
      <c r="I35" s="54"/>
      <c r="J35" s="3"/>
      <c r="K35" s="4"/>
      <c r="L35"/>
      <c r="M35"/>
      <c r="N35"/>
      <c r="O35"/>
      <c r="P35"/>
      <c r="Q35"/>
      <c r="R35"/>
      <c r="S35"/>
      <c r="T35"/>
    </row>
    <row r="36" spans="1:20" s="20" customFormat="1" ht="30" customHeight="1" x14ac:dyDescent="0.2">
      <c r="A36" s="25">
        <v>25</v>
      </c>
      <c r="B36" s="69"/>
      <c r="C36" s="70"/>
      <c r="D36" s="71"/>
      <c r="E36" s="76"/>
      <c r="F36" s="72"/>
      <c r="G36" s="73"/>
      <c r="H36" s="77"/>
      <c r="I36" s="77"/>
      <c r="J36" s="78"/>
      <c r="K36" s="5"/>
      <c r="L36"/>
      <c r="M36"/>
      <c r="N36"/>
      <c r="O36"/>
      <c r="P36"/>
      <c r="Q36"/>
      <c r="R36"/>
      <c r="S36"/>
      <c r="T36"/>
    </row>
    <row r="37" spans="1:20" x14ac:dyDescent="0.2"/>
    <row r="38" spans="1:20" hidden="1" x14ac:dyDescent="0.2"/>
    <row r="39" spans="1:20" hidden="1" x14ac:dyDescent="0.2"/>
    <row r="40" spans="1:20" hidden="1" x14ac:dyDescent="0.2"/>
    <row r="41" spans="1:20" hidden="1" x14ac:dyDescent="0.2"/>
    <row r="42" spans="1:20" hidden="1" x14ac:dyDescent="0.2"/>
    <row r="43" spans="1:20" hidden="1" x14ac:dyDescent="0.2"/>
  </sheetData>
  <sheetProtection sheet="1" objects="1" scenarios="1" selectLockedCells="1"/>
  <mergeCells count="1">
    <mergeCell ref="E1:K1"/>
  </mergeCells>
  <phoneticPr fontId="0" type="noConversion"/>
  <conditionalFormatting sqref="H12:H36">
    <cfRule type="cellIs" dxfId="1" priority="1" stopIfTrue="1" operator="equal">
      <formula>E12*$C$6</formula>
    </cfRule>
  </conditionalFormatting>
  <conditionalFormatting sqref="I12:I36">
    <cfRule type="cellIs" dxfId="0" priority="2" stopIfTrue="1" operator="equal">
      <formula>$E12*$C$7</formula>
    </cfRule>
  </conditionalFormatting>
  <printOptions horizontalCentered="1"/>
  <pageMargins left="0.19685039370078741" right="0.19685039370078741" top="0.39370078740157483" bottom="0.19685039370078741" header="0" footer="0"/>
  <pageSetup paperSize="9" scale="5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0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IF(OR(Druck!B19="",Druck!C19=""),"",Druck!B19&amp;" - "&amp;Druck!C19)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IF(Druck!E19="","",Druck!E19)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IF(Druck!D19="","",Druck!D19)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IF(Druck!F19="","",Druck!F19)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IF(Druck!G19="","",Druck!G19)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IF(Druck!E19="","",IF(Druck!L19="",0,Druck!L19))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IF(Druck!E19="","",IF(Druck!M19="",0,Druck!M19))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IF(Druck!O19="","",Druck!O19)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IF(Eingabe!J19="","",Eingabe!J19)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1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1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IF(OR(Druck!B20="",Druck!C20=""),"",Druck!B20&amp;" - "&amp;Druck!C20)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IF(Druck!E20="","",Druck!E20)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IF(Druck!D20="","",Druck!D20)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IF(Druck!F20="","",Druck!F20)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IF(Druck!G20="","",Druck!G20)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IF(Druck!E20="","",IF(Druck!L20="",0,Druck!L20))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IF(Druck!E20="","",IF(Druck!M20="",0,Druck!M20))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IF(Druck!O20="","",Druck!O20)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IF(Eingabe!J20="","",Eingabe!J20)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2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IF(OR(Druck!B21="",Druck!C21=""),"",Druck!B21&amp;" - "&amp;Druck!C21)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IF(Druck!E21="","",Druck!E21)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IF(Druck!D21="","",Druck!D21)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IF(Druck!F21="","",Druck!F21)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IF(Druck!G21="","",Druck!G21)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IF(Druck!E21="","",IF(Druck!L21="",0,Druck!L21))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IF(Druck!E21="","",IF(Druck!M21="",0,Druck!M21))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IF(Druck!O21="","",Druck!O21)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IF(Eingabe!J21="","",Eingabe!J21)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  <row r="62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4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IF(OR(Druck!B22="",Druck!C22=""),"",Druck!B22&amp;" - "&amp;Druck!C22)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IF(Druck!E22="","",Druck!E22)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IF(Druck!D22="","",Druck!D22)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IF(Druck!F22="","",Druck!F22)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IF(Druck!G22="","",Druck!G22)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IF(Druck!E22="","",IF(Druck!L22="",0,Druck!L22))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IF(Druck!E22="","",IF(Druck!M22="",0,Druck!M22))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IF(Druck!O22="","",Druck!O22)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IF(Eingabe!J22="","",Eingabe!J22)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5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IF(OR(Druck!B23="",Druck!C23=""),"",Druck!B23&amp;" - "&amp;Druck!C23)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IF(Druck!E23="","",Druck!E23)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IF(Druck!D23="","",Druck!D23)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IF(Druck!F23="","",Druck!F23)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IF(Druck!G23="","",Druck!G23)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IF(Druck!E23="","",IF(Druck!L23="",0,Druck!L23))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IF(Druck!E23="","",IF(Druck!M23="",0,Druck!M23))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IF(Druck!O23="","",Druck!O23)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IF(Eingabe!J23="","",Eingabe!J23)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6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IF(OR(Druck!B24="",Druck!C24=""),"",Druck!B24&amp;" - "&amp;Druck!C24)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IF(Druck!E24="","",Druck!E24)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IF(Druck!D24="","",Druck!D24)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IF(Druck!F24="","",Druck!F24)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IF(Druck!G24="","",Druck!G24)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IF(Druck!E24="","",IF(Druck!L24="",0,Druck!L24))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IF(Druck!E24="","",IF(Druck!M24="",0,Druck!M24))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IF(Druck!O24="","",Druck!O24)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IF(Eingabe!J24="","",Eingabe!J24)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7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IF(OR(Druck!B25="",Druck!C25=""),"",Druck!B25&amp;" - "&amp;Druck!C25)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IF(Druck!E25="","",Druck!E25)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IF(Druck!D25="","",Druck!D25)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IF(Druck!F25="","",Druck!F25)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IF(Druck!G25="","",Druck!G25)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IF(Druck!E25="","",IF(Druck!L25="",0,Druck!L25))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IF(Druck!E25="","",IF(Druck!M25="",0,Druck!M25))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IF(Druck!O25="","",Druck!O25)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IF(Eingabe!J25="","",Eingabe!J25)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8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IF(OR(Druck!B26="",Druck!C26=""),"",Druck!B26&amp;" - "&amp;Druck!C26)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IF(Druck!E26="","",Druck!E26)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IF(Druck!D26="","",Druck!D26)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IF(Druck!F26="","",Druck!F26)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IF(Druck!G26="","",Druck!G26)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IF(Druck!E26="","",IF(Druck!L26="",0,Druck!L26))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IF(Druck!E26="","",IF(Druck!M26="",0,Druck!M26))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IF(Druck!O26="","",Druck!O26)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IF(Eingabe!J26="","",Eingabe!J26)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9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IF(OR(Druck!B27="",Druck!C27=""),"",Druck!B27&amp;" - "&amp;Druck!C27)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IF(Druck!E27="","",Druck!E27)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IF(Druck!D27="","",Druck!D27)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IF(Druck!F27="","",Druck!F27)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IF(Druck!G27="","",Druck!G27)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IF(Druck!E27="","",IF(Druck!L27="",0,Druck!L27))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IF(Druck!E27="","",IF(Druck!M27="",0,Druck!M27))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IF(Druck!O27="","",Druck!O27)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IF(Eingabe!J27="","",Eingabe!J27)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0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IF(OR(Druck!B28="",Druck!C28=""),"",Druck!B28&amp;" - "&amp;Druck!C28)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IF(Druck!E28="","",Druck!E28)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IF(Druck!D28="","",Druck!D28)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IF(Druck!F28="","",Druck!F28)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IF(Druck!G28="","",Druck!G28)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IF(Druck!E28="","",IF(Druck!L28="",0,Druck!L28))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IF(Druck!E28="","",IF(Druck!M28="",0,Druck!M28))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IF(Druck!O28="","",Druck!O28)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IF(Eingabe!J28="","",Eingabe!J28)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3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0" defaultRowHeight="12.75" zeroHeight="1" x14ac:dyDescent="0.2"/>
  <cols>
    <col min="1" max="1" width="3.7109375" style="8" customWidth="1"/>
    <col min="2" max="2" width="30.7109375" style="8" customWidth="1"/>
    <col min="3" max="3" width="12.7109375" style="8" customWidth="1"/>
    <col min="4" max="4" width="11.42578125" style="8" customWidth="1"/>
    <col min="5" max="5" width="11.5703125" style="8" customWidth="1"/>
    <col min="6" max="8" width="11.42578125" style="8" customWidth="1"/>
    <col min="9" max="10" width="14.28515625" style="8" customWidth="1"/>
    <col min="11" max="16" width="11.42578125" style="8" customWidth="1"/>
    <col min="17" max="19" width="12.7109375" style="8" customWidth="1"/>
    <col min="20" max="20" width="11.42578125" style="8" customWidth="1"/>
    <col min="21" max="16384" width="0" style="8" hidden="1"/>
  </cols>
  <sheetData>
    <row r="1" spans="1:23" s="7" customFormat="1" ht="22.5" x14ac:dyDescent="0.45">
      <c r="A1" s="6" t="s">
        <v>14</v>
      </c>
      <c r="E1" s="123" t="str">
        <f>IF(Eingabe!E1="","",Eingabe!E1)</f>
        <v/>
      </c>
      <c r="F1" s="124"/>
      <c r="G1" s="124"/>
      <c r="H1" s="124"/>
      <c r="I1" s="124"/>
      <c r="J1" s="125"/>
      <c r="T1" s="8"/>
      <c r="U1" s="8"/>
      <c r="V1" s="8"/>
    </row>
    <row r="2" spans="1:23" s="7" customFormat="1" x14ac:dyDescent="0.2">
      <c r="F2" s="9"/>
      <c r="G2" s="9"/>
      <c r="T2" s="8"/>
      <c r="U2" s="8"/>
      <c r="V2" s="8"/>
    </row>
    <row r="3" spans="1:23" s="7" customFormat="1" ht="16.5" x14ac:dyDescent="0.3">
      <c r="A3" s="10" t="s">
        <v>13</v>
      </c>
      <c r="C3" s="79">
        <f>IF(Eingabe!C3="","",Eingabe!C3)</f>
        <v>2008</v>
      </c>
      <c r="F3" s="9"/>
      <c r="G3" s="9"/>
      <c r="T3" s="8"/>
      <c r="U3" s="8"/>
      <c r="V3" s="8"/>
    </row>
    <row r="4" spans="1:23" s="7" customFormat="1" ht="5.25" customHeight="1" x14ac:dyDescent="0.2">
      <c r="F4" s="9"/>
      <c r="G4" s="9"/>
    </row>
    <row r="5" spans="1:23" s="7" customFormat="1" ht="15" x14ac:dyDescent="0.3">
      <c r="A5" s="10" t="s">
        <v>28</v>
      </c>
      <c r="F5" s="9"/>
      <c r="G5" s="9"/>
    </row>
    <row r="6" spans="1:23" s="7" customFormat="1" ht="13.5" x14ac:dyDescent="0.2">
      <c r="A6" s="7" t="s">
        <v>50</v>
      </c>
      <c r="C6" s="74">
        <f>IF(Eingabe!C6="","",Eingabe!C6)</f>
        <v>0.01</v>
      </c>
      <c r="D6" s="55"/>
      <c r="F6" s="9"/>
      <c r="G6" s="9"/>
    </row>
    <row r="7" spans="1:23" s="7" customFormat="1" ht="13.5" x14ac:dyDescent="0.2">
      <c r="A7" s="11" t="s">
        <v>25</v>
      </c>
      <c r="C7" s="74">
        <f>IF(Eingabe!C7="","",Eingabe!C7)</f>
        <v>0.01</v>
      </c>
      <c r="D7" s="55"/>
      <c r="F7" s="9"/>
      <c r="G7" s="9"/>
    </row>
    <row r="8" spans="1:23" s="7" customFormat="1" x14ac:dyDescent="0.2">
      <c r="A8" s="11" t="s">
        <v>24</v>
      </c>
      <c r="C8" s="74">
        <f>IF(Eingabe!C8="","",Eingabe!C8)</f>
        <v>0.03</v>
      </c>
      <c r="F8" s="9"/>
      <c r="G8" s="9"/>
    </row>
    <row r="9" spans="1:23" s="7" customFormat="1" x14ac:dyDescent="0.2">
      <c r="F9" s="9"/>
      <c r="G9" s="9"/>
    </row>
    <row r="10" spans="1:23" s="7" customFormat="1" x14ac:dyDescent="0.2">
      <c r="A10" s="126" t="s">
        <v>49</v>
      </c>
      <c r="B10" s="127"/>
      <c r="C10" s="127"/>
      <c r="D10" s="127"/>
      <c r="E10" s="127"/>
      <c r="F10" s="127"/>
      <c r="G10" s="127"/>
      <c r="H10" s="127"/>
      <c r="I10" s="127"/>
      <c r="J10" s="128"/>
      <c r="K10" s="120" t="s">
        <v>33</v>
      </c>
      <c r="L10" s="121"/>
      <c r="M10" s="121"/>
      <c r="N10" s="122"/>
      <c r="O10" s="120" t="s">
        <v>39</v>
      </c>
      <c r="P10" s="122"/>
      <c r="Q10" s="120" t="s">
        <v>48</v>
      </c>
      <c r="R10" s="121"/>
      <c r="S10" s="122"/>
    </row>
    <row r="11" spans="1:23" s="20" customFormat="1" ht="50.1" customHeight="1" x14ac:dyDescent="0.2">
      <c r="A11" s="96" t="s">
        <v>6</v>
      </c>
      <c r="B11" s="97" t="s">
        <v>0</v>
      </c>
      <c r="C11" s="98" t="s">
        <v>7</v>
      </c>
      <c r="D11" s="99" t="s">
        <v>17</v>
      </c>
      <c r="E11" s="99" t="s">
        <v>16</v>
      </c>
      <c r="F11" s="100" t="s">
        <v>15</v>
      </c>
      <c r="G11" s="101" t="s">
        <v>21</v>
      </c>
      <c r="H11" s="102" t="s">
        <v>47</v>
      </c>
      <c r="I11" s="103" t="s">
        <v>8</v>
      </c>
      <c r="J11" s="104" t="s">
        <v>3</v>
      </c>
      <c r="K11" s="99" t="s">
        <v>2</v>
      </c>
      <c r="L11" s="99" t="s">
        <v>18</v>
      </c>
      <c r="M11" s="99" t="s">
        <v>19</v>
      </c>
      <c r="N11" s="105" t="s">
        <v>23</v>
      </c>
      <c r="O11" s="106" t="s">
        <v>26</v>
      </c>
      <c r="P11" s="105" t="s">
        <v>20</v>
      </c>
      <c r="Q11" s="106" t="s">
        <v>5</v>
      </c>
      <c r="R11" s="104" t="s">
        <v>4</v>
      </c>
      <c r="S11" s="107" t="s">
        <v>22</v>
      </c>
      <c r="W11" s="21"/>
    </row>
    <row r="12" spans="1:23" s="20" customFormat="1" ht="30" customHeight="1" x14ac:dyDescent="0.2">
      <c r="A12" s="22">
        <v>1</v>
      </c>
      <c r="B12" s="80" t="str">
        <f>IF(Eingabe!B12="","",Eingabe!B12)</f>
        <v>Allradtraktor</v>
      </c>
      <c r="C12" s="81" t="str">
        <f>IF(Eingabe!C12="","",Eingabe!C12)</f>
        <v>65 Kw</v>
      </c>
      <c r="D12" s="82">
        <f>IF(Eingabe!D12="","",Eingabe!D12)</f>
        <v>2000</v>
      </c>
      <c r="E12" s="83">
        <f>IF(Eingabe!E12="","",Eingabe!E12)</f>
        <v>50000</v>
      </c>
      <c r="F12" s="84">
        <f>IF(Eingabe!F12="","",Eingabe!F12)</f>
        <v>10</v>
      </c>
      <c r="G12" s="85">
        <f>IF(Eingabe!G12="","",Eingabe!G12)</f>
        <v>400</v>
      </c>
      <c r="H12" s="108">
        <f>IF(OR($C$3="",D12=""),"",$C$3-D12)</f>
        <v>8</v>
      </c>
      <c r="I12" s="109">
        <f>IF($C$3&lt;=D12,"",IF(OR($C$3="",D12="",E12="",F12="",H12=""),"",IF(H12&gt;=F12,1,E12-(K12*H12))))</f>
        <v>10000</v>
      </c>
      <c r="J12" s="110">
        <f>IF(OR($C$3="",D12="",E12="",F12=""),"",IF($C$3=D12,E12-K12,IF(I12="","",IF(I12-K12&lt;=0,1,I12-K12))))</f>
        <v>5000</v>
      </c>
      <c r="K12" s="111">
        <f>IF(OR(E12="",F12=""),"",IF(H12&gt;=F12,0,E12/F12))</f>
        <v>5000</v>
      </c>
      <c r="L12" s="111">
        <f>IF(Eingabe!H12="","",Eingabe!H12)</f>
        <v>500</v>
      </c>
      <c r="M12" s="111">
        <f>IF(Eingabe!I12="","",Eingabe!I12)</f>
        <v>500</v>
      </c>
      <c r="N12" s="112">
        <f>IF(OR($C$8="",E12=""),"",IF($E12*$C$8&lt;=0,"",$E12*$C$8))</f>
        <v>1500</v>
      </c>
      <c r="O12" s="113">
        <f>IF(Eingabe!K12="","",Eingabe!K12)</f>
        <v>9</v>
      </c>
      <c r="P12" s="114">
        <f>IF(OR(E12="",Eingabe!J12=""),"",IF(Eingabe!J12*E12/100&lt;=0,"",Eingabe!J12*E12/100))</f>
        <v>4</v>
      </c>
      <c r="Q12" s="115">
        <f t="shared" ref="Q12:Q36" si="0">IF(G12="","",SUM(K12,L12,M12,N12)/G12)</f>
        <v>18.75</v>
      </c>
      <c r="R12" s="110">
        <f t="shared" ref="R12:R36" si="1">IF(SUM(P12,O12)&lt;=0,"",SUM(P12,O12))</f>
        <v>13</v>
      </c>
      <c r="S12" s="116">
        <f t="shared" ref="S12:S36" si="2">IF(SUM(R12,Q12)&lt;=0,"",SUM(R12,Q12))</f>
        <v>31.75</v>
      </c>
      <c r="W12" s="23"/>
    </row>
    <row r="13" spans="1:23" s="20" customFormat="1" ht="30" customHeight="1" x14ac:dyDescent="0.2">
      <c r="A13" s="24">
        <v>2</v>
      </c>
      <c r="B13" s="80" t="str">
        <f>IF(Eingabe!B13="","",Eingabe!B13)</f>
        <v>Ladewagen</v>
      </c>
      <c r="C13" s="81" t="str">
        <f>IF(Eingabe!C13="","",Eingabe!C13)</f>
        <v>30m³</v>
      </c>
      <c r="D13" s="82">
        <f>IF(Eingabe!D13="","",Eingabe!D13)</f>
        <v>1999</v>
      </c>
      <c r="E13" s="83">
        <f>IF(Eingabe!E13="","",Eingabe!E13)</f>
        <v>20000</v>
      </c>
      <c r="F13" s="84">
        <f>IF(Eingabe!F13="","",Eingabe!F13)</f>
        <v>20</v>
      </c>
      <c r="G13" s="85">
        <f>IF(Eingabe!G13="","",Eingabe!G13)</f>
        <v>30</v>
      </c>
      <c r="H13" s="108">
        <f t="shared" ref="H13:H36" si="3">IF(OR($C$3="",D13=""),"",$C$3-D13)</f>
        <v>9</v>
      </c>
      <c r="I13" s="109">
        <f t="shared" ref="I13:I36" si="4">IF($C$3&lt;=D13,"",IF(OR($C$3="",D13="",E13="",F13="",H13=""),"",IF(H13&gt;=F13,1,E13-(K13*H13))))</f>
        <v>11000</v>
      </c>
      <c r="J13" s="110">
        <f t="shared" ref="J13:J36" si="5">IF(OR($C$3="",D13="",E13="",F13=""),"",IF($C$3=D13,E13-K13,IF(I13="","",IF(I13-K13&lt;=0,1,I13-K13))))</f>
        <v>10000</v>
      </c>
      <c r="K13" s="111">
        <f t="shared" ref="K13:K36" si="6">IF(OR(E13="",F13=""),"",IF(H13&gt;=F13,0,E13/F13))</f>
        <v>1000</v>
      </c>
      <c r="L13" s="111">
        <f>IF(Eingabe!H13="","",Eingabe!H13)</f>
        <v>200</v>
      </c>
      <c r="M13" s="111">
        <f>IF(Eingabe!I13="","",Eingabe!I13)</f>
        <v>200</v>
      </c>
      <c r="N13" s="112">
        <f t="shared" ref="N13:N36" si="7">IF(OR($C$8="",E13=""),"",IF($E13*$C$8&lt;=0,"",$E13*$C$8))</f>
        <v>600</v>
      </c>
      <c r="O13" s="113" t="str">
        <f>IF(Eingabe!K13="","",Eingabe!K13)</f>
        <v/>
      </c>
      <c r="P13" s="114">
        <f>IF(OR(E13="",Eingabe!J13=""),"",IF(Eingabe!J13*E13/100&lt;=0,"",Eingabe!J13*E13/100))</f>
        <v>1.6</v>
      </c>
      <c r="Q13" s="115">
        <f t="shared" si="0"/>
        <v>66.666666666666671</v>
      </c>
      <c r="R13" s="110">
        <f t="shared" si="1"/>
        <v>1.6</v>
      </c>
      <c r="S13" s="116">
        <f t="shared" si="2"/>
        <v>68.266666666666666</v>
      </c>
    </row>
    <row r="14" spans="1:23" s="20" customFormat="1" ht="30" customHeight="1" x14ac:dyDescent="0.2">
      <c r="A14" s="24">
        <v>3</v>
      </c>
      <c r="B14" s="80" t="str">
        <f>IF(Eingabe!B14="","",Eingabe!B14)</f>
        <v>Kipper</v>
      </c>
      <c r="C14" s="81" t="str">
        <f>IF(Eingabe!C14="","",Eingabe!C14)</f>
        <v>10 t</v>
      </c>
      <c r="D14" s="82">
        <f>IF(Eingabe!D14="","",Eingabe!D14)</f>
        <v>2005</v>
      </c>
      <c r="E14" s="83">
        <f>IF(Eingabe!E14="","",Eingabe!E14)</f>
        <v>17000</v>
      </c>
      <c r="F14" s="84">
        <f>IF(Eingabe!F14="","",Eingabe!F14)</f>
        <v>20</v>
      </c>
      <c r="G14" s="85">
        <f>IF(Eingabe!G14="","",Eingabe!G14)</f>
        <v>100</v>
      </c>
      <c r="H14" s="108">
        <f t="shared" si="3"/>
        <v>3</v>
      </c>
      <c r="I14" s="109">
        <f t="shared" si="4"/>
        <v>14450</v>
      </c>
      <c r="J14" s="110">
        <f t="shared" si="5"/>
        <v>13600</v>
      </c>
      <c r="K14" s="111">
        <f t="shared" si="6"/>
        <v>850</v>
      </c>
      <c r="L14" s="111">
        <f>IF(Eingabe!H14="","",Eingabe!H14)</f>
        <v>170</v>
      </c>
      <c r="M14" s="111">
        <f>IF(Eingabe!I14="","",Eingabe!I14)</f>
        <v>170</v>
      </c>
      <c r="N14" s="112">
        <f t="shared" si="7"/>
        <v>510</v>
      </c>
      <c r="O14" s="113" t="str">
        <f>IF(Eingabe!K14="","",Eingabe!K14)</f>
        <v/>
      </c>
      <c r="P14" s="114">
        <f>IF(OR(E14="",Eingabe!J14=""),"",IF(Eingabe!J14*E14/100&lt;=0,"",Eingabe!J14*E14/100))</f>
        <v>0.85</v>
      </c>
      <c r="Q14" s="115">
        <f t="shared" si="0"/>
        <v>17</v>
      </c>
      <c r="R14" s="110">
        <f t="shared" si="1"/>
        <v>0.85</v>
      </c>
      <c r="S14" s="116">
        <f t="shared" si="2"/>
        <v>17.850000000000001</v>
      </c>
    </row>
    <row r="15" spans="1:23" s="20" customFormat="1" ht="30" customHeight="1" x14ac:dyDescent="0.2">
      <c r="A15" s="24">
        <v>4</v>
      </c>
      <c r="B15" s="80" t="str">
        <f>IF(Eingabe!B15="","",Eingabe!B15)</f>
        <v>Mähwerk</v>
      </c>
      <c r="C15" s="81" t="str">
        <f>IF(Eingabe!C15="","",Eingabe!C15)</f>
        <v>2,8 m</v>
      </c>
      <c r="D15" s="82">
        <f>IF(Eingabe!D15="","",Eingabe!D15)</f>
        <v>1996</v>
      </c>
      <c r="E15" s="83">
        <f>IF(Eingabe!E15="","",Eingabe!E15)</f>
        <v>10000</v>
      </c>
      <c r="F15" s="84">
        <f>IF(Eingabe!F15="","",Eingabe!F15)</f>
        <v>20</v>
      </c>
      <c r="G15" s="85">
        <f>IF(Eingabe!G15="","",Eingabe!G15)</f>
        <v>200</v>
      </c>
      <c r="H15" s="108">
        <f t="shared" si="3"/>
        <v>12</v>
      </c>
      <c r="I15" s="109">
        <f t="shared" si="4"/>
        <v>4000</v>
      </c>
      <c r="J15" s="110">
        <f t="shared" si="5"/>
        <v>3500</v>
      </c>
      <c r="K15" s="111">
        <f t="shared" si="6"/>
        <v>500</v>
      </c>
      <c r="L15" s="111">
        <f>IF(Eingabe!H15="","",Eingabe!H15)</f>
        <v>100</v>
      </c>
      <c r="M15" s="111">
        <f>IF(Eingabe!I15="","",Eingabe!I15)</f>
        <v>100</v>
      </c>
      <c r="N15" s="112">
        <f t="shared" si="7"/>
        <v>300</v>
      </c>
      <c r="O15" s="113" t="str">
        <f>IF(Eingabe!K15="","",Eingabe!K15)</f>
        <v/>
      </c>
      <c r="P15" s="114">
        <f>IF(OR(E15="",Eingabe!J15=""),"",IF(Eingabe!J15*E15/100&lt;=0,"",Eingabe!J15*E15/100))</f>
        <v>0.8</v>
      </c>
      <c r="Q15" s="115">
        <f t="shared" si="0"/>
        <v>5</v>
      </c>
      <c r="R15" s="110">
        <f t="shared" si="1"/>
        <v>0.8</v>
      </c>
      <c r="S15" s="116">
        <f t="shared" si="2"/>
        <v>5.8</v>
      </c>
    </row>
    <row r="16" spans="1:23" s="20" customFormat="1" ht="30" customHeight="1" x14ac:dyDescent="0.2">
      <c r="A16" s="24">
        <v>5</v>
      </c>
      <c r="B16" s="80" t="str">
        <f>IF(Eingabe!B16="","",Eingabe!B16)</f>
        <v/>
      </c>
      <c r="C16" s="81" t="str">
        <f>IF(Eingabe!C16="","",Eingabe!C16)</f>
        <v/>
      </c>
      <c r="D16" s="82" t="str">
        <f>IF(Eingabe!D16="","",Eingabe!D16)</f>
        <v/>
      </c>
      <c r="E16" s="83" t="str">
        <f>IF(Eingabe!E16="","",Eingabe!E16)</f>
        <v/>
      </c>
      <c r="F16" s="84" t="str">
        <f>IF(Eingabe!F16="","",Eingabe!F16)</f>
        <v/>
      </c>
      <c r="G16" s="85" t="str">
        <f>IF(Eingabe!G16="","",Eingabe!G16)</f>
        <v/>
      </c>
      <c r="H16" s="108" t="str">
        <f t="shared" si="3"/>
        <v/>
      </c>
      <c r="I16" s="109" t="str">
        <f t="shared" si="4"/>
        <v/>
      </c>
      <c r="J16" s="110" t="str">
        <f t="shared" si="5"/>
        <v/>
      </c>
      <c r="K16" s="111" t="str">
        <f t="shared" si="6"/>
        <v/>
      </c>
      <c r="L16" s="111" t="str">
        <f>IF(Eingabe!H16="","",Eingabe!H16)</f>
        <v/>
      </c>
      <c r="M16" s="111" t="str">
        <f>IF(Eingabe!I16="","",Eingabe!I16)</f>
        <v/>
      </c>
      <c r="N16" s="112" t="str">
        <f t="shared" si="7"/>
        <v/>
      </c>
      <c r="O16" s="113" t="str">
        <f>IF(Eingabe!K16="","",Eingabe!K16)</f>
        <v/>
      </c>
      <c r="P16" s="114" t="str">
        <f>IF(OR(E16="",Eingabe!J16=""),"",IF(Eingabe!J16*E16/100&lt;=0,"",Eingabe!J16*E16/100))</f>
        <v/>
      </c>
      <c r="Q16" s="115" t="str">
        <f t="shared" si="0"/>
        <v/>
      </c>
      <c r="R16" s="110" t="str">
        <f t="shared" si="1"/>
        <v/>
      </c>
      <c r="S16" s="116" t="str">
        <f t="shared" si="2"/>
        <v/>
      </c>
    </row>
    <row r="17" spans="1:19" s="20" customFormat="1" ht="30" customHeight="1" x14ac:dyDescent="0.2">
      <c r="A17" s="24">
        <v>6</v>
      </c>
      <c r="B17" s="80" t="str">
        <f>IF(Eingabe!B17="","",Eingabe!B17)</f>
        <v/>
      </c>
      <c r="C17" s="81" t="str">
        <f>IF(Eingabe!C17="","",Eingabe!C17)</f>
        <v/>
      </c>
      <c r="D17" s="82" t="str">
        <f>IF(Eingabe!D17="","",Eingabe!D17)</f>
        <v/>
      </c>
      <c r="E17" s="83" t="str">
        <f>IF(Eingabe!E17="","",Eingabe!E17)</f>
        <v/>
      </c>
      <c r="F17" s="84" t="str">
        <f>IF(Eingabe!F17="","",Eingabe!F17)</f>
        <v/>
      </c>
      <c r="G17" s="85" t="str">
        <f>IF(Eingabe!G17="","",Eingabe!G17)</f>
        <v/>
      </c>
      <c r="H17" s="108" t="str">
        <f t="shared" si="3"/>
        <v/>
      </c>
      <c r="I17" s="109" t="str">
        <f t="shared" si="4"/>
        <v/>
      </c>
      <c r="J17" s="110" t="str">
        <f t="shared" si="5"/>
        <v/>
      </c>
      <c r="K17" s="111" t="str">
        <f t="shared" si="6"/>
        <v/>
      </c>
      <c r="L17" s="111" t="str">
        <f>IF(Eingabe!H17="","",Eingabe!H17)</f>
        <v/>
      </c>
      <c r="M17" s="111" t="str">
        <f>IF(Eingabe!I17="","",Eingabe!I17)</f>
        <v/>
      </c>
      <c r="N17" s="112" t="str">
        <f t="shared" si="7"/>
        <v/>
      </c>
      <c r="O17" s="113" t="str">
        <f>IF(Eingabe!K17="","",Eingabe!K17)</f>
        <v/>
      </c>
      <c r="P17" s="114" t="str">
        <f>IF(OR(E17="",Eingabe!J17=""),"",IF(Eingabe!J17*E17/100&lt;=0,"",Eingabe!J17*E17/100))</f>
        <v/>
      </c>
      <c r="Q17" s="115" t="str">
        <f t="shared" si="0"/>
        <v/>
      </c>
      <c r="R17" s="110" t="str">
        <f t="shared" si="1"/>
        <v/>
      </c>
      <c r="S17" s="116" t="str">
        <f t="shared" si="2"/>
        <v/>
      </c>
    </row>
    <row r="18" spans="1:19" s="20" customFormat="1" ht="30" customHeight="1" x14ac:dyDescent="0.2">
      <c r="A18" s="24">
        <v>7</v>
      </c>
      <c r="B18" s="80" t="str">
        <f>IF(Eingabe!B18="","",Eingabe!B18)</f>
        <v/>
      </c>
      <c r="C18" s="81" t="str">
        <f>IF(Eingabe!C18="","",Eingabe!C18)</f>
        <v/>
      </c>
      <c r="D18" s="82" t="str">
        <f>IF(Eingabe!D18="","",Eingabe!D18)</f>
        <v/>
      </c>
      <c r="E18" s="83" t="str">
        <f>IF(Eingabe!E18="","",Eingabe!E18)</f>
        <v/>
      </c>
      <c r="F18" s="84" t="str">
        <f>IF(Eingabe!F18="","",Eingabe!F18)</f>
        <v/>
      </c>
      <c r="G18" s="85" t="str">
        <f>IF(Eingabe!G18="","",Eingabe!G18)</f>
        <v/>
      </c>
      <c r="H18" s="108" t="str">
        <f t="shared" si="3"/>
        <v/>
      </c>
      <c r="I18" s="109" t="str">
        <f t="shared" si="4"/>
        <v/>
      </c>
      <c r="J18" s="110" t="str">
        <f t="shared" si="5"/>
        <v/>
      </c>
      <c r="K18" s="111" t="str">
        <f t="shared" si="6"/>
        <v/>
      </c>
      <c r="L18" s="111" t="str">
        <f>IF(Eingabe!H18="","",Eingabe!H18)</f>
        <v/>
      </c>
      <c r="M18" s="111" t="str">
        <f>IF(Eingabe!I18="","",Eingabe!I18)</f>
        <v/>
      </c>
      <c r="N18" s="112" t="str">
        <f t="shared" si="7"/>
        <v/>
      </c>
      <c r="O18" s="113" t="str">
        <f>IF(Eingabe!K18="","",Eingabe!K18)</f>
        <v/>
      </c>
      <c r="P18" s="114" t="str">
        <f>IF(OR(E18="",Eingabe!J18=""),"",IF(Eingabe!J18*E18/100&lt;=0,"",Eingabe!J18*E18/100))</f>
        <v/>
      </c>
      <c r="Q18" s="115" t="str">
        <f t="shared" si="0"/>
        <v/>
      </c>
      <c r="R18" s="110" t="str">
        <f t="shared" si="1"/>
        <v/>
      </c>
      <c r="S18" s="116" t="str">
        <f t="shared" si="2"/>
        <v/>
      </c>
    </row>
    <row r="19" spans="1:19" s="20" customFormat="1" ht="30" customHeight="1" x14ac:dyDescent="0.2">
      <c r="A19" s="24">
        <v>8</v>
      </c>
      <c r="B19" s="80" t="str">
        <f>IF(Eingabe!B19="","",Eingabe!B19)</f>
        <v/>
      </c>
      <c r="C19" s="81" t="str">
        <f>IF(Eingabe!C19="","",Eingabe!C19)</f>
        <v/>
      </c>
      <c r="D19" s="82" t="str">
        <f>IF(Eingabe!D19="","",Eingabe!D19)</f>
        <v/>
      </c>
      <c r="E19" s="83" t="str">
        <f>IF(Eingabe!E19="","",Eingabe!E19)</f>
        <v/>
      </c>
      <c r="F19" s="84" t="str">
        <f>IF(Eingabe!F19="","",Eingabe!F19)</f>
        <v/>
      </c>
      <c r="G19" s="85" t="str">
        <f>IF(Eingabe!G19="","",Eingabe!G19)</f>
        <v/>
      </c>
      <c r="H19" s="108" t="str">
        <f t="shared" si="3"/>
        <v/>
      </c>
      <c r="I19" s="109" t="str">
        <f t="shared" si="4"/>
        <v/>
      </c>
      <c r="J19" s="110" t="str">
        <f t="shared" si="5"/>
        <v/>
      </c>
      <c r="K19" s="111" t="str">
        <f t="shared" si="6"/>
        <v/>
      </c>
      <c r="L19" s="111" t="str">
        <f>IF(Eingabe!H19="","",Eingabe!H19)</f>
        <v/>
      </c>
      <c r="M19" s="111" t="str">
        <f>IF(Eingabe!I19="","",Eingabe!I19)</f>
        <v/>
      </c>
      <c r="N19" s="112" t="str">
        <f t="shared" si="7"/>
        <v/>
      </c>
      <c r="O19" s="113" t="str">
        <f>IF(Eingabe!K19="","",Eingabe!K19)</f>
        <v/>
      </c>
      <c r="P19" s="114" t="str">
        <f>IF(OR(E19="",Eingabe!J19=""),"",IF(Eingabe!J19*E19/100&lt;=0,"",Eingabe!J19*E19/100))</f>
        <v/>
      </c>
      <c r="Q19" s="115" t="str">
        <f t="shared" si="0"/>
        <v/>
      </c>
      <c r="R19" s="110" t="str">
        <f t="shared" si="1"/>
        <v/>
      </c>
      <c r="S19" s="116" t="str">
        <f t="shared" si="2"/>
        <v/>
      </c>
    </row>
    <row r="20" spans="1:19" s="20" customFormat="1" ht="30" customHeight="1" x14ac:dyDescent="0.2">
      <c r="A20" s="24">
        <v>9</v>
      </c>
      <c r="B20" s="80" t="str">
        <f>IF(Eingabe!B20="","",Eingabe!B20)</f>
        <v/>
      </c>
      <c r="C20" s="81" t="str">
        <f>IF(Eingabe!C20="","",Eingabe!C20)</f>
        <v/>
      </c>
      <c r="D20" s="82" t="str">
        <f>IF(Eingabe!D20="","",Eingabe!D20)</f>
        <v/>
      </c>
      <c r="E20" s="83" t="str">
        <f>IF(Eingabe!E20="","",Eingabe!E20)</f>
        <v/>
      </c>
      <c r="F20" s="84" t="str">
        <f>IF(Eingabe!F20="","",Eingabe!F20)</f>
        <v/>
      </c>
      <c r="G20" s="85" t="str">
        <f>IF(Eingabe!G20="","",Eingabe!G20)</f>
        <v/>
      </c>
      <c r="H20" s="108" t="str">
        <f t="shared" si="3"/>
        <v/>
      </c>
      <c r="I20" s="109" t="str">
        <f t="shared" si="4"/>
        <v/>
      </c>
      <c r="J20" s="110" t="str">
        <f t="shared" si="5"/>
        <v/>
      </c>
      <c r="K20" s="111" t="str">
        <f t="shared" si="6"/>
        <v/>
      </c>
      <c r="L20" s="111" t="str">
        <f>IF(Eingabe!H20="","",Eingabe!H20)</f>
        <v/>
      </c>
      <c r="M20" s="111" t="str">
        <f>IF(Eingabe!I20="","",Eingabe!I20)</f>
        <v/>
      </c>
      <c r="N20" s="112" t="str">
        <f t="shared" si="7"/>
        <v/>
      </c>
      <c r="O20" s="113" t="str">
        <f>IF(Eingabe!K20="","",Eingabe!K20)</f>
        <v/>
      </c>
      <c r="P20" s="114" t="str">
        <f>IF(OR(E20="",Eingabe!J20=""),"",IF(Eingabe!J20*E20/100&lt;=0,"",Eingabe!J20*E20/100))</f>
        <v/>
      </c>
      <c r="Q20" s="115" t="str">
        <f t="shared" si="0"/>
        <v/>
      </c>
      <c r="R20" s="110" t="str">
        <f t="shared" si="1"/>
        <v/>
      </c>
      <c r="S20" s="116" t="str">
        <f t="shared" si="2"/>
        <v/>
      </c>
    </row>
    <row r="21" spans="1:19" s="20" customFormat="1" ht="30" customHeight="1" x14ac:dyDescent="0.2">
      <c r="A21" s="24">
        <v>10</v>
      </c>
      <c r="B21" s="80" t="str">
        <f>IF(Eingabe!B21="","",Eingabe!B21)</f>
        <v/>
      </c>
      <c r="C21" s="81" t="str">
        <f>IF(Eingabe!C21="","",Eingabe!C21)</f>
        <v/>
      </c>
      <c r="D21" s="82" t="str">
        <f>IF(Eingabe!D21="","",Eingabe!D21)</f>
        <v/>
      </c>
      <c r="E21" s="83" t="str">
        <f>IF(Eingabe!E21="","",Eingabe!E21)</f>
        <v/>
      </c>
      <c r="F21" s="84" t="str">
        <f>IF(Eingabe!F21="","",Eingabe!F21)</f>
        <v/>
      </c>
      <c r="G21" s="85" t="str">
        <f>IF(Eingabe!G21="","",Eingabe!G21)</f>
        <v/>
      </c>
      <c r="H21" s="108" t="str">
        <f t="shared" si="3"/>
        <v/>
      </c>
      <c r="I21" s="109" t="str">
        <f t="shared" si="4"/>
        <v/>
      </c>
      <c r="J21" s="110" t="str">
        <f t="shared" si="5"/>
        <v/>
      </c>
      <c r="K21" s="111" t="str">
        <f t="shared" si="6"/>
        <v/>
      </c>
      <c r="L21" s="111" t="str">
        <f>IF(Eingabe!H21="","",Eingabe!H21)</f>
        <v/>
      </c>
      <c r="M21" s="111" t="str">
        <f>IF(Eingabe!I21="","",Eingabe!I21)</f>
        <v/>
      </c>
      <c r="N21" s="112" t="str">
        <f t="shared" si="7"/>
        <v/>
      </c>
      <c r="O21" s="113" t="str">
        <f>IF(Eingabe!K21="","",Eingabe!K21)</f>
        <v/>
      </c>
      <c r="P21" s="114" t="str">
        <f>IF(OR(E21="",Eingabe!J21=""),"",IF(Eingabe!J21*E21/100&lt;=0,"",Eingabe!J21*E21/100))</f>
        <v/>
      </c>
      <c r="Q21" s="115" t="str">
        <f t="shared" si="0"/>
        <v/>
      </c>
      <c r="R21" s="110" t="str">
        <f t="shared" si="1"/>
        <v/>
      </c>
      <c r="S21" s="116" t="str">
        <f t="shared" si="2"/>
        <v/>
      </c>
    </row>
    <row r="22" spans="1:19" s="20" customFormat="1" ht="30" customHeight="1" x14ac:dyDescent="0.2">
      <c r="A22" s="24">
        <v>11</v>
      </c>
      <c r="B22" s="80" t="str">
        <f>IF(Eingabe!B22="","",Eingabe!B22)</f>
        <v/>
      </c>
      <c r="C22" s="81" t="str">
        <f>IF(Eingabe!C22="","",Eingabe!C22)</f>
        <v/>
      </c>
      <c r="D22" s="82" t="str">
        <f>IF(Eingabe!D22="","",Eingabe!D22)</f>
        <v/>
      </c>
      <c r="E22" s="83" t="str">
        <f>IF(Eingabe!E22="","",Eingabe!E22)</f>
        <v/>
      </c>
      <c r="F22" s="84" t="str">
        <f>IF(Eingabe!F22="","",Eingabe!F22)</f>
        <v/>
      </c>
      <c r="G22" s="85" t="str">
        <f>IF(Eingabe!G22="","",Eingabe!G22)</f>
        <v/>
      </c>
      <c r="H22" s="108" t="str">
        <f t="shared" si="3"/>
        <v/>
      </c>
      <c r="I22" s="109" t="str">
        <f t="shared" si="4"/>
        <v/>
      </c>
      <c r="J22" s="110" t="str">
        <f t="shared" si="5"/>
        <v/>
      </c>
      <c r="K22" s="111" t="str">
        <f t="shared" si="6"/>
        <v/>
      </c>
      <c r="L22" s="111" t="str">
        <f>IF(Eingabe!H22="","",Eingabe!H22)</f>
        <v/>
      </c>
      <c r="M22" s="111" t="str">
        <f>IF(Eingabe!I22="","",Eingabe!I22)</f>
        <v/>
      </c>
      <c r="N22" s="112" t="str">
        <f t="shared" si="7"/>
        <v/>
      </c>
      <c r="O22" s="113" t="str">
        <f>IF(Eingabe!K22="","",Eingabe!K22)</f>
        <v/>
      </c>
      <c r="P22" s="114" t="str">
        <f>IF(OR(E22="",Eingabe!J22=""),"",IF(Eingabe!J22*E22/100&lt;=0,"",Eingabe!J22*E22/100))</f>
        <v/>
      </c>
      <c r="Q22" s="115" t="str">
        <f t="shared" si="0"/>
        <v/>
      </c>
      <c r="R22" s="110" t="str">
        <f t="shared" si="1"/>
        <v/>
      </c>
      <c r="S22" s="116" t="str">
        <f t="shared" si="2"/>
        <v/>
      </c>
    </row>
    <row r="23" spans="1:19" s="20" customFormat="1" ht="30" customHeight="1" x14ac:dyDescent="0.2">
      <c r="A23" s="24">
        <v>12</v>
      </c>
      <c r="B23" s="80" t="str">
        <f>IF(Eingabe!B23="","",Eingabe!B23)</f>
        <v/>
      </c>
      <c r="C23" s="81" t="str">
        <f>IF(Eingabe!C23="","",Eingabe!C23)</f>
        <v/>
      </c>
      <c r="D23" s="82" t="str">
        <f>IF(Eingabe!D23="","",Eingabe!D23)</f>
        <v/>
      </c>
      <c r="E23" s="83" t="str">
        <f>IF(Eingabe!E23="","",Eingabe!E23)</f>
        <v/>
      </c>
      <c r="F23" s="84" t="str">
        <f>IF(Eingabe!F23="","",Eingabe!F23)</f>
        <v/>
      </c>
      <c r="G23" s="85" t="str">
        <f>IF(Eingabe!G23="","",Eingabe!G23)</f>
        <v/>
      </c>
      <c r="H23" s="108" t="str">
        <f t="shared" si="3"/>
        <v/>
      </c>
      <c r="I23" s="109" t="str">
        <f t="shared" si="4"/>
        <v/>
      </c>
      <c r="J23" s="110" t="str">
        <f t="shared" si="5"/>
        <v/>
      </c>
      <c r="K23" s="111" t="str">
        <f t="shared" si="6"/>
        <v/>
      </c>
      <c r="L23" s="111" t="str">
        <f>IF(Eingabe!H23="","",Eingabe!H23)</f>
        <v/>
      </c>
      <c r="M23" s="111" t="str">
        <f>IF(Eingabe!I23="","",Eingabe!I23)</f>
        <v/>
      </c>
      <c r="N23" s="112" t="str">
        <f t="shared" si="7"/>
        <v/>
      </c>
      <c r="O23" s="113" t="str">
        <f>IF(Eingabe!K23="","",Eingabe!K23)</f>
        <v/>
      </c>
      <c r="P23" s="114" t="str">
        <f>IF(OR(E23="",Eingabe!J23=""),"",IF(Eingabe!J23*E23/100&lt;=0,"",Eingabe!J23*E23/100))</f>
        <v/>
      </c>
      <c r="Q23" s="115" t="str">
        <f t="shared" si="0"/>
        <v/>
      </c>
      <c r="R23" s="110" t="str">
        <f t="shared" si="1"/>
        <v/>
      </c>
      <c r="S23" s="116" t="str">
        <f t="shared" si="2"/>
        <v/>
      </c>
    </row>
    <row r="24" spans="1:19" s="20" customFormat="1" ht="30" customHeight="1" x14ac:dyDescent="0.2">
      <c r="A24" s="24">
        <v>13</v>
      </c>
      <c r="B24" s="80" t="str">
        <f>IF(Eingabe!B24="","",Eingabe!B24)</f>
        <v/>
      </c>
      <c r="C24" s="81" t="str">
        <f>IF(Eingabe!C24="","",Eingabe!C24)</f>
        <v/>
      </c>
      <c r="D24" s="82" t="str">
        <f>IF(Eingabe!D24="","",Eingabe!D24)</f>
        <v/>
      </c>
      <c r="E24" s="83" t="str">
        <f>IF(Eingabe!E24="","",Eingabe!E24)</f>
        <v/>
      </c>
      <c r="F24" s="84" t="str">
        <f>IF(Eingabe!F24="","",Eingabe!F24)</f>
        <v/>
      </c>
      <c r="G24" s="85" t="str">
        <f>IF(Eingabe!G24="","",Eingabe!G24)</f>
        <v/>
      </c>
      <c r="H24" s="108" t="str">
        <f t="shared" si="3"/>
        <v/>
      </c>
      <c r="I24" s="109" t="str">
        <f t="shared" si="4"/>
        <v/>
      </c>
      <c r="J24" s="110" t="str">
        <f t="shared" si="5"/>
        <v/>
      </c>
      <c r="K24" s="111" t="str">
        <f t="shared" si="6"/>
        <v/>
      </c>
      <c r="L24" s="111" t="str">
        <f>IF(Eingabe!H24="","",Eingabe!H24)</f>
        <v/>
      </c>
      <c r="M24" s="111" t="str">
        <f>IF(Eingabe!I24="","",Eingabe!I24)</f>
        <v/>
      </c>
      <c r="N24" s="112" t="str">
        <f t="shared" si="7"/>
        <v/>
      </c>
      <c r="O24" s="113" t="str">
        <f>IF(Eingabe!K24="","",Eingabe!K24)</f>
        <v/>
      </c>
      <c r="P24" s="114" t="str">
        <f>IF(OR(E24="",Eingabe!J24=""),"",IF(Eingabe!J24*E24/100&lt;=0,"",Eingabe!J24*E24/100))</f>
        <v/>
      </c>
      <c r="Q24" s="115" t="str">
        <f t="shared" si="0"/>
        <v/>
      </c>
      <c r="R24" s="110" t="str">
        <f t="shared" si="1"/>
        <v/>
      </c>
      <c r="S24" s="116" t="str">
        <f t="shared" si="2"/>
        <v/>
      </c>
    </row>
    <row r="25" spans="1:19" s="20" customFormat="1" ht="30" customHeight="1" x14ac:dyDescent="0.2">
      <c r="A25" s="24">
        <v>14</v>
      </c>
      <c r="B25" s="80" t="str">
        <f>IF(Eingabe!B25="","",Eingabe!B25)</f>
        <v/>
      </c>
      <c r="C25" s="81" t="str">
        <f>IF(Eingabe!C25="","",Eingabe!C25)</f>
        <v/>
      </c>
      <c r="D25" s="82" t="str">
        <f>IF(Eingabe!D25="","",Eingabe!D25)</f>
        <v/>
      </c>
      <c r="E25" s="83" t="str">
        <f>IF(Eingabe!E25="","",Eingabe!E25)</f>
        <v/>
      </c>
      <c r="F25" s="84" t="str">
        <f>IF(Eingabe!F25="","",Eingabe!F25)</f>
        <v/>
      </c>
      <c r="G25" s="85" t="str">
        <f>IF(Eingabe!G25="","",Eingabe!G25)</f>
        <v/>
      </c>
      <c r="H25" s="108" t="str">
        <f t="shared" si="3"/>
        <v/>
      </c>
      <c r="I25" s="109" t="str">
        <f t="shared" si="4"/>
        <v/>
      </c>
      <c r="J25" s="110" t="str">
        <f t="shared" si="5"/>
        <v/>
      </c>
      <c r="K25" s="111" t="str">
        <f t="shared" si="6"/>
        <v/>
      </c>
      <c r="L25" s="111" t="str">
        <f>IF(Eingabe!H25="","",Eingabe!H25)</f>
        <v/>
      </c>
      <c r="M25" s="111" t="str">
        <f>IF(Eingabe!I25="","",Eingabe!I25)</f>
        <v/>
      </c>
      <c r="N25" s="112" t="str">
        <f t="shared" si="7"/>
        <v/>
      </c>
      <c r="O25" s="113" t="str">
        <f>IF(Eingabe!K25="","",Eingabe!K25)</f>
        <v/>
      </c>
      <c r="P25" s="114" t="str">
        <f>IF(OR(E25="",Eingabe!J25=""),"",IF(Eingabe!J25*E25/100&lt;=0,"",Eingabe!J25*E25/100))</f>
        <v/>
      </c>
      <c r="Q25" s="115" t="str">
        <f t="shared" si="0"/>
        <v/>
      </c>
      <c r="R25" s="110" t="str">
        <f t="shared" si="1"/>
        <v/>
      </c>
      <c r="S25" s="116" t="str">
        <f t="shared" si="2"/>
        <v/>
      </c>
    </row>
    <row r="26" spans="1:19" s="20" customFormat="1" ht="30" customHeight="1" x14ac:dyDescent="0.2">
      <c r="A26" s="24">
        <v>15</v>
      </c>
      <c r="B26" s="80" t="str">
        <f>IF(Eingabe!B26="","",Eingabe!B26)</f>
        <v/>
      </c>
      <c r="C26" s="81" t="str">
        <f>IF(Eingabe!C26="","",Eingabe!C26)</f>
        <v/>
      </c>
      <c r="D26" s="82" t="str">
        <f>IF(Eingabe!D26="","",Eingabe!D26)</f>
        <v/>
      </c>
      <c r="E26" s="83" t="str">
        <f>IF(Eingabe!E26="","",Eingabe!E26)</f>
        <v/>
      </c>
      <c r="F26" s="84" t="str">
        <f>IF(Eingabe!F26="","",Eingabe!F26)</f>
        <v/>
      </c>
      <c r="G26" s="85" t="str">
        <f>IF(Eingabe!G26="","",Eingabe!G26)</f>
        <v/>
      </c>
      <c r="H26" s="108" t="str">
        <f t="shared" si="3"/>
        <v/>
      </c>
      <c r="I26" s="109" t="str">
        <f t="shared" si="4"/>
        <v/>
      </c>
      <c r="J26" s="110" t="str">
        <f t="shared" si="5"/>
        <v/>
      </c>
      <c r="K26" s="111" t="str">
        <f t="shared" si="6"/>
        <v/>
      </c>
      <c r="L26" s="111" t="str">
        <f>IF(Eingabe!H26="","",Eingabe!H26)</f>
        <v/>
      </c>
      <c r="M26" s="111" t="str">
        <f>IF(Eingabe!I26="","",Eingabe!I26)</f>
        <v/>
      </c>
      <c r="N26" s="112" t="str">
        <f t="shared" si="7"/>
        <v/>
      </c>
      <c r="O26" s="113" t="str">
        <f>IF(Eingabe!K26="","",Eingabe!K26)</f>
        <v/>
      </c>
      <c r="P26" s="114" t="str">
        <f>IF(OR(E26="",Eingabe!J26=""),"",IF(Eingabe!J26*E26/100&lt;=0,"",Eingabe!J26*E26/100))</f>
        <v/>
      </c>
      <c r="Q26" s="115" t="str">
        <f t="shared" si="0"/>
        <v/>
      </c>
      <c r="R26" s="110" t="str">
        <f t="shared" si="1"/>
        <v/>
      </c>
      <c r="S26" s="116" t="str">
        <f t="shared" si="2"/>
        <v/>
      </c>
    </row>
    <row r="27" spans="1:19" s="20" customFormat="1" ht="30" customHeight="1" x14ac:dyDescent="0.2">
      <c r="A27" s="24">
        <v>16</v>
      </c>
      <c r="B27" s="80" t="str">
        <f>IF(Eingabe!B27="","",Eingabe!B27)</f>
        <v/>
      </c>
      <c r="C27" s="81" t="str">
        <f>IF(Eingabe!C27="","",Eingabe!C27)</f>
        <v/>
      </c>
      <c r="D27" s="82" t="str">
        <f>IF(Eingabe!D27="","",Eingabe!D27)</f>
        <v/>
      </c>
      <c r="E27" s="83" t="str">
        <f>IF(Eingabe!E27="","",Eingabe!E27)</f>
        <v/>
      </c>
      <c r="F27" s="84" t="str">
        <f>IF(Eingabe!F27="","",Eingabe!F27)</f>
        <v/>
      </c>
      <c r="G27" s="85" t="str">
        <f>IF(Eingabe!G27="","",Eingabe!G27)</f>
        <v/>
      </c>
      <c r="H27" s="108" t="str">
        <f t="shared" si="3"/>
        <v/>
      </c>
      <c r="I27" s="109" t="str">
        <f t="shared" si="4"/>
        <v/>
      </c>
      <c r="J27" s="110" t="str">
        <f t="shared" si="5"/>
        <v/>
      </c>
      <c r="K27" s="111" t="str">
        <f t="shared" si="6"/>
        <v/>
      </c>
      <c r="L27" s="111" t="str">
        <f>IF(Eingabe!H27="","",Eingabe!H27)</f>
        <v/>
      </c>
      <c r="M27" s="111" t="str">
        <f>IF(Eingabe!I27="","",Eingabe!I27)</f>
        <v/>
      </c>
      <c r="N27" s="112" t="str">
        <f t="shared" si="7"/>
        <v/>
      </c>
      <c r="O27" s="113" t="str">
        <f>IF(Eingabe!K27="","",Eingabe!K27)</f>
        <v/>
      </c>
      <c r="P27" s="114" t="str">
        <f>IF(OR(E27="",Eingabe!J27=""),"",IF(Eingabe!J27*E27/100&lt;=0,"",Eingabe!J27*E27/100))</f>
        <v/>
      </c>
      <c r="Q27" s="115" t="str">
        <f t="shared" si="0"/>
        <v/>
      </c>
      <c r="R27" s="110" t="str">
        <f t="shared" si="1"/>
        <v/>
      </c>
      <c r="S27" s="116" t="str">
        <f t="shared" si="2"/>
        <v/>
      </c>
    </row>
    <row r="28" spans="1:19" s="20" customFormat="1" ht="30" customHeight="1" x14ac:dyDescent="0.2">
      <c r="A28" s="24">
        <v>17</v>
      </c>
      <c r="B28" s="80" t="str">
        <f>IF(Eingabe!B28="","",Eingabe!B28)</f>
        <v/>
      </c>
      <c r="C28" s="81" t="str">
        <f>IF(Eingabe!C28="","",Eingabe!C28)</f>
        <v/>
      </c>
      <c r="D28" s="82" t="str">
        <f>IF(Eingabe!D28="","",Eingabe!D28)</f>
        <v/>
      </c>
      <c r="E28" s="83" t="str">
        <f>IF(Eingabe!E28="","",Eingabe!E28)</f>
        <v/>
      </c>
      <c r="F28" s="84" t="str">
        <f>IF(Eingabe!F28="","",Eingabe!F28)</f>
        <v/>
      </c>
      <c r="G28" s="85" t="str">
        <f>IF(Eingabe!G28="","",Eingabe!G28)</f>
        <v/>
      </c>
      <c r="H28" s="108" t="str">
        <f t="shared" si="3"/>
        <v/>
      </c>
      <c r="I28" s="109" t="str">
        <f t="shared" si="4"/>
        <v/>
      </c>
      <c r="J28" s="110" t="str">
        <f t="shared" si="5"/>
        <v/>
      </c>
      <c r="K28" s="111" t="str">
        <f t="shared" si="6"/>
        <v/>
      </c>
      <c r="L28" s="111" t="str">
        <f>IF(Eingabe!H28="","",Eingabe!H28)</f>
        <v/>
      </c>
      <c r="M28" s="111" t="str">
        <f>IF(Eingabe!I28="","",Eingabe!I28)</f>
        <v/>
      </c>
      <c r="N28" s="112" t="str">
        <f t="shared" si="7"/>
        <v/>
      </c>
      <c r="O28" s="113" t="str">
        <f>IF(Eingabe!K28="","",Eingabe!K28)</f>
        <v/>
      </c>
      <c r="P28" s="114" t="str">
        <f>IF(OR(E28="",Eingabe!J28=""),"",IF(Eingabe!J28*E28/100&lt;=0,"",Eingabe!J28*E28/100))</f>
        <v/>
      </c>
      <c r="Q28" s="115" t="str">
        <f t="shared" si="0"/>
        <v/>
      </c>
      <c r="R28" s="110" t="str">
        <f t="shared" si="1"/>
        <v/>
      </c>
      <c r="S28" s="116" t="str">
        <f t="shared" si="2"/>
        <v/>
      </c>
    </row>
    <row r="29" spans="1:19" s="20" customFormat="1" ht="30" customHeight="1" x14ac:dyDescent="0.2">
      <c r="A29" s="24">
        <v>18</v>
      </c>
      <c r="B29" s="80" t="str">
        <f>IF(Eingabe!B29="","",Eingabe!B29)</f>
        <v/>
      </c>
      <c r="C29" s="81" t="str">
        <f>IF(Eingabe!C29="","",Eingabe!C29)</f>
        <v/>
      </c>
      <c r="D29" s="82" t="str">
        <f>IF(Eingabe!D29="","",Eingabe!D29)</f>
        <v/>
      </c>
      <c r="E29" s="83" t="str">
        <f>IF(Eingabe!E29="","",Eingabe!E29)</f>
        <v/>
      </c>
      <c r="F29" s="84" t="str">
        <f>IF(Eingabe!F29="","",Eingabe!F29)</f>
        <v/>
      </c>
      <c r="G29" s="85" t="str">
        <f>IF(Eingabe!G29="","",Eingabe!G29)</f>
        <v/>
      </c>
      <c r="H29" s="108" t="str">
        <f t="shared" si="3"/>
        <v/>
      </c>
      <c r="I29" s="109" t="str">
        <f t="shared" si="4"/>
        <v/>
      </c>
      <c r="J29" s="110" t="str">
        <f t="shared" si="5"/>
        <v/>
      </c>
      <c r="K29" s="111" t="str">
        <f t="shared" si="6"/>
        <v/>
      </c>
      <c r="L29" s="111" t="str">
        <f>IF(Eingabe!H29="","",Eingabe!H29)</f>
        <v/>
      </c>
      <c r="M29" s="111" t="str">
        <f>IF(Eingabe!I29="","",Eingabe!I29)</f>
        <v/>
      </c>
      <c r="N29" s="112" t="str">
        <f t="shared" si="7"/>
        <v/>
      </c>
      <c r="O29" s="113" t="str">
        <f>IF(Eingabe!K29="","",Eingabe!K29)</f>
        <v/>
      </c>
      <c r="P29" s="114" t="str">
        <f>IF(OR(E29="",Eingabe!J29=""),"",IF(Eingabe!J29*E29/100&lt;=0,"",Eingabe!J29*E29/100))</f>
        <v/>
      </c>
      <c r="Q29" s="115" t="str">
        <f t="shared" si="0"/>
        <v/>
      </c>
      <c r="R29" s="110" t="str">
        <f t="shared" si="1"/>
        <v/>
      </c>
      <c r="S29" s="116" t="str">
        <f t="shared" si="2"/>
        <v/>
      </c>
    </row>
    <row r="30" spans="1:19" s="20" customFormat="1" ht="30" customHeight="1" x14ac:dyDescent="0.2">
      <c r="A30" s="24">
        <v>19</v>
      </c>
      <c r="B30" s="80" t="str">
        <f>IF(Eingabe!B30="","",Eingabe!B30)</f>
        <v/>
      </c>
      <c r="C30" s="81" t="str">
        <f>IF(Eingabe!C30="","",Eingabe!C30)</f>
        <v/>
      </c>
      <c r="D30" s="82" t="str">
        <f>IF(Eingabe!D30="","",Eingabe!D30)</f>
        <v/>
      </c>
      <c r="E30" s="83" t="str">
        <f>IF(Eingabe!E30="","",Eingabe!E30)</f>
        <v/>
      </c>
      <c r="F30" s="84" t="str">
        <f>IF(Eingabe!F30="","",Eingabe!F30)</f>
        <v/>
      </c>
      <c r="G30" s="85" t="str">
        <f>IF(Eingabe!G30="","",Eingabe!G30)</f>
        <v/>
      </c>
      <c r="H30" s="108" t="str">
        <f t="shared" si="3"/>
        <v/>
      </c>
      <c r="I30" s="109" t="str">
        <f t="shared" si="4"/>
        <v/>
      </c>
      <c r="J30" s="110" t="str">
        <f t="shared" si="5"/>
        <v/>
      </c>
      <c r="K30" s="111" t="str">
        <f t="shared" si="6"/>
        <v/>
      </c>
      <c r="L30" s="111" t="str">
        <f>IF(Eingabe!H30="","",Eingabe!H30)</f>
        <v/>
      </c>
      <c r="M30" s="111" t="str">
        <f>IF(Eingabe!I30="","",Eingabe!I30)</f>
        <v/>
      </c>
      <c r="N30" s="112" t="str">
        <f t="shared" si="7"/>
        <v/>
      </c>
      <c r="O30" s="113" t="str">
        <f>IF(Eingabe!K30="","",Eingabe!K30)</f>
        <v/>
      </c>
      <c r="P30" s="114" t="str">
        <f>IF(OR(E30="",Eingabe!J30=""),"",IF(Eingabe!J30*E30/100&lt;=0,"",Eingabe!J30*E30/100))</f>
        <v/>
      </c>
      <c r="Q30" s="115" t="str">
        <f t="shared" si="0"/>
        <v/>
      </c>
      <c r="R30" s="110" t="str">
        <f t="shared" si="1"/>
        <v/>
      </c>
      <c r="S30" s="116" t="str">
        <f t="shared" si="2"/>
        <v/>
      </c>
    </row>
    <row r="31" spans="1:19" s="20" customFormat="1" ht="30" customHeight="1" x14ac:dyDescent="0.2">
      <c r="A31" s="24">
        <v>20</v>
      </c>
      <c r="B31" s="80" t="str">
        <f>IF(Eingabe!B31="","",Eingabe!B31)</f>
        <v/>
      </c>
      <c r="C31" s="81" t="str">
        <f>IF(Eingabe!C31="","",Eingabe!C31)</f>
        <v/>
      </c>
      <c r="D31" s="82" t="str">
        <f>IF(Eingabe!D31="","",Eingabe!D31)</f>
        <v/>
      </c>
      <c r="E31" s="83" t="str">
        <f>IF(Eingabe!E31="","",Eingabe!E31)</f>
        <v/>
      </c>
      <c r="F31" s="84" t="str">
        <f>IF(Eingabe!F31="","",Eingabe!F31)</f>
        <v/>
      </c>
      <c r="G31" s="85" t="str">
        <f>IF(Eingabe!G31="","",Eingabe!G31)</f>
        <v/>
      </c>
      <c r="H31" s="108" t="str">
        <f t="shared" si="3"/>
        <v/>
      </c>
      <c r="I31" s="109" t="str">
        <f t="shared" si="4"/>
        <v/>
      </c>
      <c r="J31" s="110" t="str">
        <f t="shared" si="5"/>
        <v/>
      </c>
      <c r="K31" s="111" t="str">
        <f t="shared" si="6"/>
        <v/>
      </c>
      <c r="L31" s="111" t="str">
        <f>IF(Eingabe!H31="","",Eingabe!H31)</f>
        <v/>
      </c>
      <c r="M31" s="111" t="str">
        <f>IF(Eingabe!I31="","",Eingabe!I31)</f>
        <v/>
      </c>
      <c r="N31" s="112" t="str">
        <f t="shared" si="7"/>
        <v/>
      </c>
      <c r="O31" s="113" t="str">
        <f>IF(Eingabe!K31="","",Eingabe!K31)</f>
        <v/>
      </c>
      <c r="P31" s="114" t="str">
        <f>IF(OR(E31="",Eingabe!J31=""),"",IF(Eingabe!J31*E31/100&lt;=0,"",Eingabe!J31*E31/100))</f>
        <v/>
      </c>
      <c r="Q31" s="115" t="str">
        <f t="shared" si="0"/>
        <v/>
      </c>
      <c r="R31" s="110" t="str">
        <f t="shared" si="1"/>
        <v/>
      </c>
      <c r="S31" s="116" t="str">
        <f t="shared" si="2"/>
        <v/>
      </c>
    </row>
    <row r="32" spans="1:19" s="20" customFormat="1" ht="30" customHeight="1" x14ac:dyDescent="0.2">
      <c r="A32" s="24">
        <v>21</v>
      </c>
      <c r="B32" s="80" t="str">
        <f>IF(Eingabe!B32="","",Eingabe!B32)</f>
        <v/>
      </c>
      <c r="C32" s="81" t="str">
        <f>IF(Eingabe!C32="","",Eingabe!C32)</f>
        <v/>
      </c>
      <c r="D32" s="82" t="str">
        <f>IF(Eingabe!D32="","",Eingabe!D32)</f>
        <v/>
      </c>
      <c r="E32" s="83" t="str">
        <f>IF(Eingabe!E32="","",Eingabe!E32)</f>
        <v/>
      </c>
      <c r="F32" s="84" t="str">
        <f>IF(Eingabe!F32="","",Eingabe!F32)</f>
        <v/>
      </c>
      <c r="G32" s="85" t="str">
        <f>IF(Eingabe!G32="","",Eingabe!G32)</f>
        <v/>
      </c>
      <c r="H32" s="108" t="str">
        <f t="shared" si="3"/>
        <v/>
      </c>
      <c r="I32" s="109" t="str">
        <f t="shared" si="4"/>
        <v/>
      </c>
      <c r="J32" s="110" t="str">
        <f t="shared" si="5"/>
        <v/>
      </c>
      <c r="K32" s="111" t="str">
        <f t="shared" si="6"/>
        <v/>
      </c>
      <c r="L32" s="111" t="str">
        <f>IF(Eingabe!H32="","",Eingabe!H32)</f>
        <v/>
      </c>
      <c r="M32" s="111" t="str">
        <f>IF(Eingabe!I32="","",Eingabe!I32)</f>
        <v/>
      </c>
      <c r="N32" s="112" t="str">
        <f t="shared" si="7"/>
        <v/>
      </c>
      <c r="O32" s="113" t="str">
        <f>IF(Eingabe!K32="","",Eingabe!K32)</f>
        <v/>
      </c>
      <c r="P32" s="114" t="str">
        <f>IF(OR(E32="",Eingabe!J32=""),"",IF(Eingabe!J32*E32/100&lt;=0,"",Eingabe!J32*E32/100))</f>
        <v/>
      </c>
      <c r="Q32" s="115" t="str">
        <f t="shared" si="0"/>
        <v/>
      </c>
      <c r="R32" s="110" t="str">
        <f t="shared" si="1"/>
        <v/>
      </c>
      <c r="S32" s="116" t="str">
        <f t="shared" si="2"/>
        <v/>
      </c>
    </row>
    <row r="33" spans="1:19" s="20" customFormat="1" ht="30" customHeight="1" x14ac:dyDescent="0.2">
      <c r="A33" s="24">
        <v>22</v>
      </c>
      <c r="B33" s="80" t="str">
        <f>IF(Eingabe!B33="","",Eingabe!B33)</f>
        <v/>
      </c>
      <c r="C33" s="81" t="str">
        <f>IF(Eingabe!C33="","",Eingabe!C33)</f>
        <v/>
      </c>
      <c r="D33" s="82" t="str">
        <f>IF(Eingabe!D33="","",Eingabe!D33)</f>
        <v/>
      </c>
      <c r="E33" s="83" t="str">
        <f>IF(Eingabe!E33="","",Eingabe!E33)</f>
        <v/>
      </c>
      <c r="F33" s="84" t="str">
        <f>IF(Eingabe!F33="","",Eingabe!F33)</f>
        <v/>
      </c>
      <c r="G33" s="85" t="str">
        <f>IF(Eingabe!G33="","",Eingabe!G33)</f>
        <v/>
      </c>
      <c r="H33" s="108" t="str">
        <f t="shared" si="3"/>
        <v/>
      </c>
      <c r="I33" s="109" t="str">
        <f t="shared" si="4"/>
        <v/>
      </c>
      <c r="J33" s="110" t="str">
        <f t="shared" si="5"/>
        <v/>
      </c>
      <c r="K33" s="111" t="str">
        <f t="shared" si="6"/>
        <v/>
      </c>
      <c r="L33" s="111" t="str">
        <f>IF(Eingabe!H33="","",Eingabe!H33)</f>
        <v/>
      </c>
      <c r="M33" s="111" t="str">
        <f>IF(Eingabe!I33="","",Eingabe!I33)</f>
        <v/>
      </c>
      <c r="N33" s="112" t="str">
        <f t="shared" si="7"/>
        <v/>
      </c>
      <c r="O33" s="113" t="str">
        <f>IF(Eingabe!K33="","",Eingabe!K33)</f>
        <v/>
      </c>
      <c r="P33" s="114" t="str">
        <f>IF(OR(E33="",Eingabe!J33=""),"",IF(Eingabe!J33*E33/100&lt;=0,"",Eingabe!J33*E33/100))</f>
        <v/>
      </c>
      <c r="Q33" s="115" t="str">
        <f t="shared" si="0"/>
        <v/>
      </c>
      <c r="R33" s="110" t="str">
        <f t="shared" si="1"/>
        <v/>
      </c>
      <c r="S33" s="116" t="str">
        <f t="shared" si="2"/>
        <v/>
      </c>
    </row>
    <row r="34" spans="1:19" s="20" customFormat="1" ht="30" customHeight="1" x14ac:dyDescent="0.2">
      <c r="A34" s="24">
        <v>23</v>
      </c>
      <c r="B34" s="80" t="str">
        <f>IF(Eingabe!B34="","",Eingabe!B34)</f>
        <v/>
      </c>
      <c r="C34" s="81" t="str">
        <f>IF(Eingabe!C34="","",Eingabe!C34)</f>
        <v/>
      </c>
      <c r="D34" s="82" t="str">
        <f>IF(Eingabe!D34="","",Eingabe!D34)</f>
        <v/>
      </c>
      <c r="E34" s="83" t="str">
        <f>IF(Eingabe!E34="","",Eingabe!E34)</f>
        <v/>
      </c>
      <c r="F34" s="84" t="str">
        <f>IF(Eingabe!F34="","",Eingabe!F34)</f>
        <v/>
      </c>
      <c r="G34" s="85" t="str">
        <f>IF(Eingabe!G34="","",Eingabe!G34)</f>
        <v/>
      </c>
      <c r="H34" s="108" t="str">
        <f t="shared" si="3"/>
        <v/>
      </c>
      <c r="I34" s="109" t="str">
        <f t="shared" si="4"/>
        <v/>
      </c>
      <c r="J34" s="110" t="str">
        <f t="shared" si="5"/>
        <v/>
      </c>
      <c r="K34" s="111" t="str">
        <f t="shared" si="6"/>
        <v/>
      </c>
      <c r="L34" s="111" t="str">
        <f>IF(Eingabe!H34="","",Eingabe!H34)</f>
        <v/>
      </c>
      <c r="M34" s="111" t="str">
        <f>IF(Eingabe!I34="","",Eingabe!I34)</f>
        <v/>
      </c>
      <c r="N34" s="112" t="str">
        <f t="shared" si="7"/>
        <v/>
      </c>
      <c r="O34" s="113" t="str">
        <f>IF(Eingabe!K34="","",Eingabe!K34)</f>
        <v/>
      </c>
      <c r="P34" s="114" t="str">
        <f>IF(OR(E34="",Eingabe!J34=""),"",IF(Eingabe!J34*E34/100&lt;=0,"",Eingabe!J34*E34/100))</f>
        <v/>
      </c>
      <c r="Q34" s="115" t="str">
        <f t="shared" si="0"/>
        <v/>
      </c>
      <c r="R34" s="110" t="str">
        <f t="shared" si="1"/>
        <v/>
      </c>
      <c r="S34" s="116" t="str">
        <f t="shared" si="2"/>
        <v/>
      </c>
    </row>
    <row r="35" spans="1:19" s="20" customFormat="1" ht="30" customHeight="1" x14ac:dyDescent="0.2">
      <c r="A35" s="24">
        <v>24</v>
      </c>
      <c r="B35" s="80" t="str">
        <f>IF(Eingabe!B35="","",Eingabe!B35)</f>
        <v/>
      </c>
      <c r="C35" s="81" t="str">
        <f>IF(Eingabe!C35="","",Eingabe!C35)</f>
        <v/>
      </c>
      <c r="D35" s="82" t="str">
        <f>IF(Eingabe!D35="","",Eingabe!D35)</f>
        <v/>
      </c>
      <c r="E35" s="83" t="str">
        <f>IF(Eingabe!E35="","",Eingabe!E35)</f>
        <v/>
      </c>
      <c r="F35" s="84" t="str">
        <f>IF(Eingabe!F35="","",Eingabe!F35)</f>
        <v/>
      </c>
      <c r="G35" s="85" t="str">
        <f>IF(Eingabe!G35="","",Eingabe!G35)</f>
        <v/>
      </c>
      <c r="H35" s="108" t="str">
        <f t="shared" si="3"/>
        <v/>
      </c>
      <c r="I35" s="109" t="str">
        <f t="shared" si="4"/>
        <v/>
      </c>
      <c r="J35" s="110" t="str">
        <f t="shared" si="5"/>
        <v/>
      </c>
      <c r="K35" s="111" t="str">
        <f t="shared" si="6"/>
        <v/>
      </c>
      <c r="L35" s="111" t="str">
        <f>IF(Eingabe!H35="","",Eingabe!H35)</f>
        <v/>
      </c>
      <c r="M35" s="111" t="str">
        <f>IF(Eingabe!I35="","",Eingabe!I35)</f>
        <v/>
      </c>
      <c r="N35" s="112" t="str">
        <f t="shared" si="7"/>
        <v/>
      </c>
      <c r="O35" s="113" t="str">
        <f>IF(Eingabe!K35="","",Eingabe!K35)</f>
        <v/>
      </c>
      <c r="P35" s="114" t="str">
        <f>IF(OR(E35="",Eingabe!J35=""),"",IF(Eingabe!J35*E35/100&lt;=0,"",Eingabe!J35*E35/100))</f>
        <v/>
      </c>
      <c r="Q35" s="115" t="str">
        <f t="shared" si="0"/>
        <v/>
      </c>
      <c r="R35" s="110" t="str">
        <f t="shared" si="1"/>
        <v/>
      </c>
      <c r="S35" s="116" t="str">
        <f t="shared" si="2"/>
        <v/>
      </c>
    </row>
    <row r="36" spans="1:19" s="20" customFormat="1" ht="30" customHeight="1" x14ac:dyDescent="0.2">
      <c r="A36" s="25">
        <v>25</v>
      </c>
      <c r="B36" s="80" t="str">
        <f>IF(Eingabe!B36="","",Eingabe!B36)</f>
        <v/>
      </c>
      <c r="C36" s="81" t="str">
        <f>IF(Eingabe!C36="","",Eingabe!C36)</f>
        <v/>
      </c>
      <c r="D36" s="82" t="str">
        <f>IF(Eingabe!D36="","",Eingabe!D36)</f>
        <v/>
      </c>
      <c r="E36" s="83" t="str">
        <f>IF(Eingabe!E36="","",Eingabe!E36)</f>
        <v/>
      </c>
      <c r="F36" s="84" t="str">
        <f>IF(Eingabe!F36="","",Eingabe!F36)</f>
        <v/>
      </c>
      <c r="G36" s="85" t="str">
        <f>IF(Eingabe!G36="","",Eingabe!G36)</f>
        <v/>
      </c>
      <c r="H36" s="108" t="str">
        <f t="shared" si="3"/>
        <v/>
      </c>
      <c r="I36" s="109" t="str">
        <f t="shared" si="4"/>
        <v/>
      </c>
      <c r="J36" s="110" t="str">
        <f t="shared" si="5"/>
        <v/>
      </c>
      <c r="K36" s="111" t="str">
        <f t="shared" si="6"/>
        <v/>
      </c>
      <c r="L36" s="111" t="str">
        <f>IF(Eingabe!H36="","",Eingabe!H36)</f>
        <v/>
      </c>
      <c r="M36" s="111" t="str">
        <f>IF(Eingabe!I36="","",Eingabe!I36)</f>
        <v/>
      </c>
      <c r="N36" s="112" t="str">
        <f t="shared" si="7"/>
        <v/>
      </c>
      <c r="O36" s="113" t="str">
        <f>IF(Eingabe!K36="","",Eingabe!K36)</f>
        <v/>
      </c>
      <c r="P36" s="114" t="str">
        <f>IF(OR(E36="",Eingabe!J36=""),"",IF(Eingabe!J36*E36/100&lt;=0,"",Eingabe!J36*E36/100))</f>
        <v/>
      </c>
      <c r="Q36" s="115" t="str">
        <f t="shared" si="0"/>
        <v/>
      </c>
      <c r="R36" s="110" t="str">
        <f t="shared" si="1"/>
        <v/>
      </c>
      <c r="S36" s="116" t="str">
        <f t="shared" si="2"/>
        <v/>
      </c>
    </row>
    <row r="37" spans="1:19" x14ac:dyDescent="0.2"/>
    <row r="38" spans="1:19" hidden="1" x14ac:dyDescent="0.2"/>
    <row r="39" spans="1:19" hidden="1" x14ac:dyDescent="0.2"/>
    <row r="40" spans="1:19" hidden="1" x14ac:dyDescent="0.2"/>
    <row r="41" spans="1:19" hidden="1" x14ac:dyDescent="0.2"/>
    <row r="42" spans="1:19" hidden="1" x14ac:dyDescent="0.2"/>
    <row r="43" spans="1:19" hidden="1" x14ac:dyDescent="0.2"/>
  </sheetData>
  <sheetProtection sheet="1" objects="1" scenarios="1"/>
  <mergeCells count="5">
    <mergeCell ref="Q10:S10"/>
    <mergeCell ref="E1:J1"/>
    <mergeCell ref="A10:J10"/>
    <mergeCell ref="K10:N10"/>
    <mergeCell ref="O10:P10"/>
  </mergeCells>
  <phoneticPr fontId="0" type="noConversion"/>
  <printOptions horizontalCentered="1"/>
  <pageMargins left="0.39370078740157483" right="0.39370078740157483" top="0.39370078740157483" bottom="0.19685039370078741" header="0" footer="0"/>
  <pageSetup paperSize="9" scale="5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1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IF(OR(Druck!B29="",Druck!C29=""),"",Druck!B29&amp;" - "&amp;Druck!C29)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IF(Druck!E29="","",Druck!E29)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IF(Druck!D29="","",Druck!D29)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IF(Druck!F29="","",Druck!F29)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IF(Druck!G29="","",Druck!G29)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IF(Druck!E29="","",IF(Druck!L29="",0,Druck!L29))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IF(Druck!E29="","",IF(Druck!M29="",0,Druck!M29))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IF(Druck!O29="","",Druck!O29)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IF(Eingabe!J29="","",Eingabe!J29)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2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IF(OR(Druck!B30="",Druck!C30=""),"",Druck!B30&amp;" - "&amp;Druck!C30)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IF(Druck!E30="","",Druck!E30)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IF(Druck!D30="","",Druck!D30)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IF(Druck!F30="","",Druck!F30)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IF(Druck!G30="","",Druck!G30)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IF(Druck!E30="","",IF(Druck!L30="",0,Druck!L30))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IF(Druck!E30="","",IF(Druck!M30="",0,Druck!M30))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IF(Druck!O30="","",Druck!O30)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IF(Eingabe!J30="","",Eingabe!J30)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  <row r="62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3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IF(OR(Druck!B31="",Druck!C31=""),"",Druck!B31&amp;" - "&amp;Druck!C31)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IF(Druck!E31="","",Druck!E31)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IF(Druck!D31="","",Druck!D31)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IF(Druck!F31="","",Druck!F31)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IF(Druck!G31="","",Druck!G31)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IF(Druck!E31="","",IF(Druck!L31="",0,Druck!L31))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IF(Druck!E31="","",IF(Druck!M31="",0,Druck!M31))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IF(Druck!O31="","",Druck!O31)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IF(Eingabe!J31="","",Eingabe!J31)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4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IF(OR(Druck!B32="",Druck!C32=""),"",Druck!B32&amp;" - "&amp;Druck!C32)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IF(Druck!E32="","",Druck!E32)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IF(Druck!D32="","",Druck!D32)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IF(Druck!F32="","",Druck!F32)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IF(Druck!G32="","",Druck!G32)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IF(Druck!E32="","",IF(Druck!L32="",0,Druck!L32))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IF(Druck!E32="","",IF(Druck!M32="",0,Druck!M32))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IF(Druck!O32="","",Druck!O32)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IF(Eingabe!J32="","",Eingabe!J32)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5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IF(OR(Druck!B33="",Druck!C33=""),"",Druck!B33&amp;" - "&amp;Druck!C33)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IF(Druck!E33="","",Druck!E33)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IF(Druck!D33="","",Druck!D33)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IF(Druck!F33="","",Druck!F33)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IF(Druck!G33="","",Druck!G33)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IF(Druck!E33="","",IF(Druck!L33="",0,Druck!L33))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IF(Druck!E33="","",IF(Druck!M33="",0,Druck!M33))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IF(Druck!O33="","",Druck!O33)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IF(Eingabe!J33="","",Eingabe!J33)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  <row r="65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IF(OR(Druck!B34="",Druck!C34=""),"",Druck!B34&amp;" - "&amp;Druck!C34)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IF(Druck!E34="","",Druck!E34)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IF(Druck!D34="","",Druck!D34)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IF(Druck!F34="","",Druck!F34)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IF(Druck!G34="","",Druck!G34)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IF(Druck!E34="","",IF(Druck!L34="",0,Druck!L34))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IF(Druck!E34="","",IF(Druck!M34="",0,Druck!M34))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IF(Druck!O34="","",Druck!O34)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IF(Eingabe!J34="","",Eingabe!J34)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7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IF(OR(Druck!B35="",Druck!C35=""),"",Druck!B35&amp;" - "&amp;Druck!C35)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IF(Druck!E35="","",Druck!E35)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IF(Druck!D35="","",Druck!D35)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IF(Druck!F35="","",Druck!F35)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IF(Druck!G35="","",Druck!G35)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IF(Druck!E35="","",IF(Druck!L35="",0,Druck!L35))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IF(Druck!E35="","",IF(Druck!M35="",0,Druck!M35))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IF(Druck!O35="","",Druck!O35)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IF(Eingabe!J35="","",Eingabe!J35)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  <row r="67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8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IF(OR(Druck!B36="",Druck!C36=""),"",Druck!B36&amp;" - "&amp;Druck!C36)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IF(Druck!E36="","",Druck!E36)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IF(Druck!D36="","",Druck!D36)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IF(Druck!F36="","",Druck!F36)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IF(Druck!G36="","",Druck!G36)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IF(Druck!E36="","",IF(Druck!L36="",0,Druck!L36))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IF(Druck!E36="","",IF(Druck!M36="",0,Druck!M36))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IF(Druck!O36="","",Druck!O36)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IF(Eingabe!J36="","",Eingabe!J36)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  <row r="60" spans="1:8" hidden="1" x14ac:dyDescent="0.2"/>
    <row r="61" spans="1:8" hidden="1" x14ac:dyDescent="0.2"/>
    <row r="62" spans="1:8" hidden="1" x14ac:dyDescent="0.2"/>
    <row r="63" spans="1:8" hidden="1" x14ac:dyDescent="0.2"/>
    <row r="64" spans="1:8" hidden="1" x14ac:dyDescent="0.2"/>
    <row r="65" hidden="1" x14ac:dyDescent="0.2"/>
    <row r="66" hidden="1" x14ac:dyDescent="0.2"/>
    <row r="67" hidden="1" x14ac:dyDescent="0.2"/>
    <row r="6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3"/>
  <sheetViews>
    <sheetView showGridLines="0" zoomScaleNormal="100" workbookViewId="0">
      <selection activeCell="B3" sqref="B3:G22"/>
    </sheetView>
  </sheetViews>
  <sheetFormatPr baseColWidth="10" defaultColWidth="0" defaultRowHeight="0" customHeight="1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IF(OR(Druck!B12="",Druck!C12=""),"",Druck!B12&amp;" - "&amp;Druck!C12)</f>
        <v>Allradtraktor - 65 Kw</v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>
        <f>IF(Druck!E12="","",Druck!E12)</f>
        <v>50000</v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>
        <f>IF(Druck!D12="","",Druck!D12)</f>
        <v>2000</v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>
        <f>IF(Druck!F12="","",Druck!F12)</f>
        <v>10</v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>
        <f>IF(Druck!G12="","",Druck!G12)</f>
        <v>400</v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>
        <f>IF(OR(E28="",E29="",E30="",D32="",E35=""),"",IF(D32-E29&gt;=E30,1,E28-E35*(D32-E29)))</f>
        <v>10000</v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>
        <f>IF(E30="","",IF(OR(E35="",E35=0),"",100/E30))</f>
        <v>10</v>
      </c>
      <c r="E35" s="36">
        <f>IF(OR(D32="",E28="",E29="",E30=""),"",IF(D32-E29&gt;=E30,0,E28/E30))</f>
        <v>5000</v>
      </c>
      <c r="F35" s="129" t="s">
        <v>12</v>
      </c>
      <c r="G35" s="37">
        <f>IF(E35="","",E35)</f>
        <v>5000</v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>
        <f>IF(OR(E36="",E36=0),"",Druck!$C$6)</f>
        <v>0.01</v>
      </c>
      <c r="E36" s="36">
        <f>IF(Druck!E12="","",IF(Druck!L12="",0,Druck!L12))</f>
        <v>500</v>
      </c>
      <c r="F36" s="129"/>
      <c r="G36" s="37">
        <f>IF(E36="","",E36)</f>
        <v>500</v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>
        <f>IF(OR(E37="",E37=0),"",Druck!$C$7)</f>
        <v>0.01</v>
      </c>
      <c r="E37" s="36">
        <f>IF(Druck!E12="","",IF(Druck!M12="",0,Druck!M12))</f>
        <v>500</v>
      </c>
      <c r="F37" s="129"/>
      <c r="G37" s="37">
        <f>IF(E37="","",E37)</f>
        <v>500</v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>
        <f>IF(OR(E28="",D38=""),"",E28*D38)</f>
        <v>1500</v>
      </c>
      <c r="F38" s="129"/>
      <c r="G38" s="37">
        <f>IF(E38="","",E38)</f>
        <v>1500</v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>
        <f>IF(SUM(G35:G38)=0,"",SUM(G35:G38))</f>
        <v>7500</v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>
        <f>IF(Druck!O12="","",Druck!O12)</f>
        <v>9</v>
      </c>
      <c r="F42" s="129" t="s">
        <v>11</v>
      </c>
      <c r="G42" s="36">
        <f>IF(OR(E42="",E31=""),"",E42*E31)</f>
        <v>3600</v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>
        <f>IF(Eingabe!J12="","",Eingabe!J12)</f>
        <v>8.0000000000000002E-3</v>
      </c>
      <c r="E43" s="43">
        <f>IF(OR(E28="",D43=""),"",E28*D43)</f>
        <v>400</v>
      </c>
      <c r="F43" s="129"/>
      <c r="G43" s="44">
        <f>IF(OR(E43="",E31=""),"",E43/100*E31)</f>
        <v>1600</v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>
        <f>IF(SUM(G42:G43)=0,"",SUM(G42:G43))</f>
        <v>5200</v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>
        <f>IF(OR(G39="",E31=""),"",G39/E31)</f>
        <v>18.75</v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>
        <f>IF(OR(G44="",E31=""),"",G44/E31)</f>
        <v>13</v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>
        <f>IF(SUM(G47:G48)=0,"",SUM(G47:G48))</f>
        <v>31.75</v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</sheetData>
  <sheetProtection sheet="1" objects="1" scenarios="1" selectLockedCells="1"/>
  <mergeCells count="10"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  <mergeCell ref="B34:G34"/>
  </mergeCells>
  <phoneticPr fontId="0" type="noConversion"/>
  <printOptions horizontalCentered="1"/>
  <pageMargins left="0.59055118110236227" right="0.59055118110236227" top="0.78740157480314965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5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IF(OR(Druck!B13="",Druck!C13=""),"",Druck!B13&amp;" - "&amp;Druck!C13)</f>
        <v>Ladewagen - 30m³</v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>
        <f>IF(Druck!E13="","",Druck!E13)</f>
        <v>20000</v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>
        <f>IF(Druck!D13="","",Druck!D13)</f>
        <v>1999</v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>
        <f>IF(Druck!F13="","",Druck!F13)</f>
        <v>20</v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>
        <f>IF(Druck!G13="","",Druck!G13)</f>
        <v>30</v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>
        <f>IF(OR(E28="",E29="",E30="",D32="",E35=""),"",IF(D32-E29&gt;=E30,1,E28-E35*(D32-E29)))</f>
        <v>11000</v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>
        <f>IF(E30="","",IF(OR(E35="",E35=0),"",100/E30))</f>
        <v>5</v>
      </c>
      <c r="E35" s="36">
        <f>IF(OR(D32="",E28="",E29="",E30=""),"",IF(D32-E29&gt;=E30,0,E28/E30))</f>
        <v>1000</v>
      </c>
      <c r="F35" s="129" t="s">
        <v>12</v>
      </c>
      <c r="G35" s="37">
        <f>E35</f>
        <v>1000</v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>
        <f>IF(OR(E36="",E36=0),"",Druck!$C$6)</f>
        <v>0.01</v>
      </c>
      <c r="E36" s="36">
        <f>IF(Druck!E13="","",IF(Druck!L13="",0,Druck!L13))</f>
        <v>200</v>
      </c>
      <c r="F36" s="129"/>
      <c r="G36" s="37">
        <f>E36</f>
        <v>200</v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>
        <f>IF(OR(E37="",E37=0),"",Druck!$C$7)</f>
        <v>0.01</v>
      </c>
      <c r="E37" s="36">
        <f>IF(Druck!E13="","",IF(Druck!M13="",0,Druck!M13))</f>
        <v>200</v>
      </c>
      <c r="F37" s="129"/>
      <c r="G37" s="37">
        <f>E37</f>
        <v>200</v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>
        <f>IF(OR(E28="",D38=""),"",E28*D38)</f>
        <v>600</v>
      </c>
      <c r="F38" s="129"/>
      <c r="G38" s="39">
        <f>E38</f>
        <v>600</v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>
        <f>IF(SUM(G35:G38)=0,"",SUM(G35:G38))</f>
        <v>2000</v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IF(Druck!O13="","",Druck!O13)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>
        <f>IF(Eingabe!J13="","",Eingabe!J13)</f>
        <v>8.0000000000000002E-3</v>
      </c>
      <c r="E43" s="43">
        <f>IF(OR(E28="",D43=""),"",E28*D43)</f>
        <v>160</v>
      </c>
      <c r="F43" s="129"/>
      <c r="G43" s="44">
        <f>IF(OR(E43="",E31=""),"",E43/100*E31)</f>
        <v>48</v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>
        <f>IF(SUM(G42:G43)=0,"",SUM(G42:G43))</f>
        <v>48</v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>
        <f>IF(OR(G39="",E31=""),"",G39/E31)</f>
        <v>66.666666666666671</v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>
        <f>IF(OR(G44="",E31=""),"",G44/E31)</f>
        <v>1.6</v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>
        <f>IF(SUM(G47:G48)=0,"",SUM(G47:G48))</f>
        <v>68.266666666666666</v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2" type="noConversion"/>
  <pageMargins left="0.59055118110236227" right="0.59055118110236227" top="0.78740157480314965" bottom="0.5905511811023622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6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IF(OR(Druck!B14="",Druck!C14=""),"",Druck!B14&amp;" - "&amp;Druck!C14)</f>
        <v>Kipper - 10 t</v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>
        <f>IF(Druck!E14="","",Druck!E14)</f>
        <v>17000</v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>
        <f>IF(Druck!D14="","",Druck!D14)</f>
        <v>2005</v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>
        <f>IF(Druck!F14="","",Druck!F14)</f>
        <v>20</v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>
        <f>IF(Druck!G14="","",Druck!G14)</f>
        <v>100</v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>
        <f>IF(OR(E28="",E29="",E30="",D32="",E35=""),"",IF(D32-E29&gt;=E30,1,E28-E35*(D32-E29)))</f>
        <v>14450</v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>
        <f>IF(E30="","",IF(OR(E35="",E35=0),"",100/E30))</f>
        <v>5</v>
      </c>
      <c r="E35" s="36">
        <f>IF(OR(D32="",E28="",E29="",E30=""),"",IF(D32-E29&gt;=E30,0,E28/E30))</f>
        <v>850</v>
      </c>
      <c r="F35" s="129" t="s">
        <v>12</v>
      </c>
      <c r="G35" s="37">
        <f>E35</f>
        <v>850</v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>
        <f>IF(OR(E36="",E36=0),"",Druck!$C$6)</f>
        <v>0.01</v>
      </c>
      <c r="E36" s="36">
        <f>IF(Druck!E14="","",IF(Druck!L14="",0,Druck!L14))</f>
        <v>170</v>
      </c>
      <c r="F36" s="129"/>
      <c r="G36" s="37">
        <f>E36</f>
        <v>170</v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>
        <f>IF(OR(E37="",E37=0),"",Druck!$C$7)</f>
        <v>0.01</v>
      </c>
      <c r="E37" s="36">
        <f>IF(Druck!E14="","",IF(Druck!M14="",0,Druck!M14))</f>
        <v>170</v>
      </c>
      <c r="F37" s="129"/>
      <c r="G37" s="37">
        <f>E37</f>
        <v>170</v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>
        <f>IF(OR(E28="",D38=""),"",E28*D38)</f>
        <v>510</v>
      </c>
      <c r="F38" s="129"/>
      <c r="G38" s="39">
        <f>E38</f>
        <v>510</v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>
        <f>IF(SUM(G35:G38)=0,"",SUM(G35:G38))</f>
        <v>1700</v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IF(Druck!O14="","",Druck!O14)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>
        <f>IF(Eingabe!J14="","",Eingabe!J14)</f>
        <v>5.0000000000000001E-3</v>
      </c>
      <c r="E43" s="43">
        <f>IF(OR(E28="",D43=""),"",E28*D43)</f>
        <v>85</v>
      </c>
      <c r="F43" s="129"/>
      <c r="G43" s="44">
        <f>IF(OR(E43="",E31=""),"",E43/100*E31)</f>
        <v>85</v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>
        <f>IF(SUM(G42:G43)=0,"",SUM(G42:G43))</f>
        <v>85</v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>
        <f>IF(OR(G39="",E31=""),"",G39/E31)</f>
        <v>17</v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>
        <f>IF(OR(G44="",E31=""),"",G44/E31)</f>
        <v>0.85</v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>
        <f>IF(SUM(G47:G48)=0,"",SUM(G47:G48))</f>
        <v>17.850000000000001</v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1" type="noConversion"/>
  <printOptions horizontalCentered="1"/>
  <pageMargins left="0.59055118110236227" right="0.59055118110236227" top="0.78740157480314965" bottom="0.59055118110236227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6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IF(OR(Druck!B15="",Druck!C15=""),"",Druck!B15&amp;" - "&amp;Druck!C15)</f>
        <v>Mähwerk - 2,8 m</v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>
        <f>IF(Druck!E15="","",Druck!E15)</f>
        <v>10000</v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>
        <f>IF(Druck!D15="","",Druck!D15)</f>
        <v>1996</v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>
        <f>IF(Druck!F15="","",Druck!F15)</f>
        <v>20</v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>
        <f>IF(Druck!G15="","",Druck!G15)</f>
        <v>200</v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>
        <f>IF(OR(E28="",E29="",E30="",D32="",E35=""),"",IF(D32-E29&gt;=E30,1,E28-E35*(D32-E29)))</f>
        <v>4000</v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>
        <f>IF(E30="","",IF(OR(E35="",E35=0),"",100/E30))</f>
        <v>5</v>
      </c>
      <c r="E35" s="36">
        <f>IF(OR(D32="",E28="",E29="",E30=""),"",IF(D32-E29&gt;=E30,0,E28/E30))</f>
        <v>500</v>
      </c>
      <c r="F35" s="129" t="s">
        <v>12</v>
      </c>
      <c r="G35" s="37">
        <f>E35</f>
        <v>500</v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>
        <f>IF(OR(E36="",E36=0),"",Druck!$C$6)</f>
        <v>0.01</v>
      </c>
      <c r="E36" s="36">
        <f>IF(Druck!E15="","",IF(Druck!L15="",0,Druck!L15))</f>
        <v>100</v>
      </c>
      <c r="F36" s="129"/>
      <c r="G36" s="37">
        <f>E36</f>
        <v>100</v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>
        <f>IF(OR(E37="",E37=0),"",Druck!$C$7)</f>
        <v>0.01</v>
      </c>
      <c r="E37" s="36">
        <f>IF(Druck!E15="","",IF(Druck!M15="",0,Druck!M15))</f>
        <v>100</v>
      </c>
      <c r="F37" s="129"/>
      <c r="G37" s="37">
        <f>E37</f>
        <v>100</v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>
        <f>IF(OR(E28="",D38=""),"",E28*D38)</f>
        <v>300</v>
      </c>
      <c r="F38" s="129"/>
      <c r="G38" s="39">
        <f>E38</f>
        <v>300</v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>
        <f>IF(SUM(G35:G38)=0,"",SUM(G35:G38))</f>
        <v>1000</v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IF(Druck!O15="","",Druck!O15)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>
        <f>IF(Eingabe!J15="","",Eingabe!J15)</f>
        <v>8.0000000000000002E-3</v>
      </c>
      <c r="E43" s="43">
        <f>IF(OR(E28="",D43=""),"",E28*D43)</f>
        <v>80</v>
      </c>
      <c r="F43" s="129"/>
      <c r="G43" s="44">
        <f>IF(OR(E43="",E31=""),"",E43/100*E31)</f>
        <v>160</v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>
        <f>IF(SUM(G42:G43)=0,"",SUM(G42:G43))</f>
        <v>160</v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>
        <f>IF(OR(G39="",E31=""),"",G39/E31)</f>
        <v>5</v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>
        <f>IF(OR(G44="",E31=""),"",G44/E31)</f>
        <v>0.8</v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>
        <f>IF(SUM(G47:G48)=0,"",SUM(G47:G48))</f>
        <v>5.8</v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1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7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IF(OR(Druck!B16="",Druck!C16=""),"",Druck!B16&amp;" - "&amp;Druck!C16)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IF(Druck!E16="","",Druck!E16)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IF(Druck!D16="","",Druck!D16)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IF(Druck!F16="","",Druck!F16)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IF(Druck!G16="","",Druck!G16)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IF(Druck!E16="","",IF(Druck!L16="",0,Druck!L16))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IF(Druck!E16="","",IF(Druck!M16="",0,Druck!M16))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IF(Druck!O16="","",Druck!O16)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IF(Eingabe!J16="","",Eingabe!J16)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5" spans="1:8" hidden="1" x14ac:dyDescent="0.2"/>
    <row r="56" spans="1:8" hidden="1" x14ac:dyDescent="0.2"/>
    <row r="57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1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8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IF(OR(Druck!B17="",Druck!C17=""),"",Druck!B17&amp;" - "&amp;Druck!C17)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IF(Druck!E17="","",Druck!E17)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IF(Druck!D17="","",Druck!D17)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IF(Druck!F17="","",Druck!F17)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IF(Druck!G17="","",Druck!G17)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IF(Druck!E17="","",IF(Druck!L17="",0,Druck!L17))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IF(Druck!E17="","",IF(Druck!M17="",0,Druck!M17))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IF(Druck!O17="","",Druck!O17)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IF(Eingabe!J17="","",Eingabe!J17)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1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9"/>
  <sheetViews>
    <sheetView showGridLines="0" zoomScaleNormal="100" workbookViewId="0">
      <selection activeCell="B3" sqref="B3:G22"/>
    </sheetView>
  </sheetViews>
  <sheetFormatPr baseColWidth="10" defaultColWidth="0" defaultRowHeight="12.75" zeroHeight="1" x14ac:dyDescent="0.2"/>
  <cols>
    <col min="1" max="1" width="3.7109375" style="8" customWidth="1"/>
    <col min="2" max="2" width="19.7109375" style="8" customWidth="1"/>
    <col min="3" max="4" width="9.7109375" style="8" customWidth="1"/>
    <col min="5" max="5" width="17.7109375" style="8" customWidth="1"/>
    <col min="6" max="6" width="9.7109375" style="8" customWidth="1"/>
    <col min="7" max="7" width="17.7109375" style="8" customWidth="1"/>
    <col min="8" max="8" width="3.7109375" style="8" customWidth="1"/>
    <col min="9" max="16384" width="0" style="8" hidden="1"/>
  </cols>
  <sheetData>
    <row r="1" spans="1:8" ht="33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ht="35.1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ht="14.1" customHeight="1" x14ac:dyDescent="0.2">
      <c r="A3" s="26"/>
      <c r="B3" s="141"/>
      <c r="C3" s="142"/>
      <c r="D3" s="142"/>
      <c r="E3" s="142"/>
      <c r="F3" s="142"/>
      <c r="G3" s="143"/>
      <c r="H3" s="26"/>
    </row>
    <row r="4" spans="1:8" ht="14.1" customHeight="1" x14ac:dyDescent="0.2">
      <c r="A4" s="26"/>
      <c r="B4" s="144"/>
      <c r="C4" s="145"/>
      <c r="D4" s="145"/>
      <c r="E4" s="145"/>
      <c r="F4" s="145"/>
      <c r="G4" s="146"/>
      <c r="H4" s="26"/>
    </row>
    <row r="5" spans="1:8" ht="14.1" customHeight="1" x14ac:dyDescent="0.2">
      <c r="A5" s="26"/>
      <c r="B5" s="144"/>
      <c r="C5" s="145"/>
      <c r="D5" s="145"/>
      <c r="E5" s="145"/>
      <c r="F5" s="145"/>
      <c r="G5" s="146"/>
      <c r="H5" s="26"/>
    </row>
    <row r="6" spans="1:8" ht="14.1" customHeight="1" x14ac:dyDescent="0.2">
      <c r="A6" s="26"/>
      <c r="B6" s="144"/>
      <c r="C6" s="145"/>
      <c r="D6" s="145"/>
      <c r="E6" s="145"/>
      <c r="F6" s="145"/>
      <c r="G6" s="146"/>
      <c r="H6" s="26"/>
    </row>
    <row r="7" spans="1:8" ht="14.1" customHeight="1" x14ac:dyDescent="0.2">
      <c r="A7" s="26"/>
      <c r="B7" s="144"/>
      <c r="C7" s="145"/>
      <c r="D7" s="145"/>
      <c r="E7" s="145"/>
      <c r="F7" s="145"/>
      <c r="G7" s="146"/>
      <c r="H7" s="26"/>
    </row>
    <row r="8" spans="1:8" ht="14.1" customHeight="1" x14ac:dyDescent="0.2">
      <c r="A8" s="26"/>
      <c r="B8" s="144"/>
      <c r="C8" s="145"/>
      <c r="D8" s="145"/>
      <c r="E8" s="145"/>
      <c r="F8" s="145"/>
      <c r="G8" s="146"/>
      <c r="H8" s="26"/>
    </row>
    <row r="9" spans="1:8" ht="14.1" customHeight="1" x14ac:dyDescent="0.2">
      <c r="A9" s="26"/>
      <c r="B9" s="144"/>
      <c r="C9" s="145"/>
      <c r="D9" s="145"/>
      <c r="E9" s="145"/>
      <c r="F9" s="145"/>
      <c r="G9" s="146"/>
      <c r="H9" s="26"/>
    </row>
    <row r="10" spans="1:8" ht="14.1" customHeight="1" x14ac:dyDescent="0.2">
      <c r="A10" s="26"/>
      <c r="B10" s="144"/>
      <c r="C10" s="145"/>
      <c r="D10" s="145"/>
      <c r="E10" s="145"/>
      <c r="F10" s="145"/>
      <c r="G10" s="146"/>
      <c r="H10" s="26"/>
    </row>
    <row r="11" spans="1:8" ht="14.1" customHeight="1" x14ac:dyDescent="0.2">
      <c r="A11" s="26"/>
      <c r="B11" s="144"/>
      <c r="C11" s="145"/>
      <c r="D11" s="145"/>
      <c r="E11" s="145"/>
      <c r="F11" s="145"/>
      <c r="G11" s="146"/>
      <c r="H11" s="26"/>
    </row>
    <row r="12" spans="1:8" ht="14.1" customHeight="1" x14ac:dyDescent="0.2">
      <c r="A12" s="26"/>
      <c r="B12" s="144"/>
      <c r="C12" s="145"/>
      <c r="D12" s="145"/>
      <c r="E12" s="145"/>
      <c r="F12" s="145"/>
      <c r="G12" s="146"/>
      <c r="H12" s="26"/>
    </row>
    <row r="13" spans="1:8" ht="14.1" customHeight="1" x14ac:dyDescent="0.2">
      <c r="A13" s="26"/>
      <c r="B13" s="144"/>
      <c r="C13" s="145"/>
      <c r="D13" s="145"/>
      <c r="E13" s="145"/>
      <c r="F13" s="145"/>
      <c r="G13" s="146"/>
      <c r="H13" s="26"/>
    </row>
    <row r="14" spans="1:8" ht="14.1" customHeight="1" x14ac:dyDescent="0.2">
      <c r="A14" s="26"/>
      <c r="B14" s="144"/>
      <c r="C14" s="145"/>
      <c r="D14" s="145"/>
      <c r="E14" s="145"/>
      <c r="F14" s="145"/>
      <c r="G14" s="146"/>
      <c r="H14" s="26"/>
    </row>
    <row r="15" spans="1:8" ht="14.1" customHeight="1" x14ac:dyDescent="0.2">
      <c r="A15" s="26"/>
      <c r="B15" s="144"/>
      <c r="C15" s="145"/>
      <c r="D15" s="145"/>
      <c r="E15" s="145"/>
      <c r="F15" s="145"/>
      <c r="G15" s="146"/>
      <c r="H15" s="26"/>
    </row>
    <row r="16" spans="1:8" ht="14.1" customHeight="1" x14ac:dyDescent="0.2">
      <c r="A16" s="26"/>
      <c r="B16" s="144"/>
      <c r="C16" s="145"/>
      <c r="D16" s="145"/>
      <c r="E16" s="145"/>
      <c r="F16" s="145"/>
      <c r="G16" s="146"/>
      <c r="H16" s="26"/>
    </row>
    <row r="17" spans="1:8" ht="14.1" customHeight="1" x14ac:dyDescent="0.2">
      <c r="A17" s="26"/>
      <c r="B17" s="144"/>
      <c r="C17" s="145"/>
      <c r="D17" s="145"/>
      <c r="E17" s="145"/>
      <c r="F17" s="145"/>
      <c r="G17" s="146"/>
      <c r="H17" s="26"/>
    </row>
    <row r="18" spans="1:8" ht="14.1" customHeight="1" x14ac:dyDescent="0.2">
      <c r="A18" s="26"/>
      <c r="B18" s="144"/>
      <c r="C18" s="145"/>
      <c r="D18" s="145"/>
      <c r="E18" s="145"/>
      <c r="F18" s="145"/>
      <c r="G18" s="146"/>
      <c r="H18" s="26"/>
    </row>
    <row r="19" spans="1:8" ht="14.1" customHeight="1" x14ac:dyDescent="0.2">
      <c r="A19" s="26"/>
      <c r="B19" s="144"/>
      <c r="C19" s="145"/>
      <c r="D19" s="145"/>
      <c r="E19" s="145"/>
      <c r="F19" s="145"/>
      <c r="G19" s="146"/>
      <c r="H19" s="26"/>
    </row>
    <row r="20" spans="1:8" ht="14.1" customHeight="1" x14ac:dyDescent="0.2">
      <c r="A20" s="26"/>
      <c r="B20" s="144"/>
      <c r="C20" s="145"/>
      <c r="D20" s="145"/>
      <c r="E20" s="145"/>
      <c r="F20" s="145"/>
      <c r="G20" s="146"/>
      <c r="H20" s="26"/>
    </row>
    <row r="21" spans="1:8" ht="14.1" customHeight="1" x14ac:dyDescent="0.2">
      <c r="A21" s="26"/>
      <c r="B21" s="144"/>
      <c r="C21" s="145"/>
      <c r="D21" s="145"/>
      <c r="E21" s="145"/>
      <c r="F21" s="145"/>
      <c r="G21" s="146"/>
      <c r="H21" s="26"/>
    </row>
    <row r="22" spans="1:8" ht="14.1" customHeight="1" x14ac:dyDescent="0.2">
      <c r="A22" s="26"/>
      <c r="B22" s="147"/>
      <c r="C22" s="148"/>
      <c r="D22" s="148"/>
      <c r="E22" s="148"/>
      <c r="F22" s="148"/>
      <c r="G22" s="149"/>
      <c r="H22" s="26"/>
    </row>
    <row r="23" spans="1:8" ht="2.1" customHeight="1" x14ac:dyDescent="0.2">
      <c r="A23" s="26"/>
      <c r="B23" s="27"/>
      <c r="C23" s="27"/>
      <c r="D23" s="134"/>
      <c r="E23" s="134"/>
      <c r="F23" s="134"/>
      <c r="G23" s="134"/>
      <c r="H23" s="26"/>
    </row>
    <row r="24" spans="1:8" ht="15.95" customHeight="1" x14ac:dyDescent="0.2">
      <c r="A24" s="28"/>
      <c r="B24" s="29" t="s">
        <v>29</v>
      </c>
      <c r="C24" s="29"/>
      <c r="D24" s="86" t="str">
        <f>IF(OR(Druck!B18="",Druck!C18=""),"",Druck!B18&amp;" - "&amp;Druck!C18)</f>
        <v/>
      </c>
      <c r="E24" s="52"/>
      <c r="F24" s="52"/>
      <c r="G24" s="30"/>
      <c r="H24" s="28"/>
    </row>
    <row r="25" spans="1:8" ht="2.1" customHeight="1" x14ac:dyDescent="0.2">
      <c r="A25" s="28"/>
      <c r="B25" s="27"/>
      <c r="C25" s="27"/>
      <c r="D25" s="30"/>
      <c r="E25" s="30"/>
      <c r="F25" s="30"/>
      <c r="G25" s="30"/>
      <c r="H25" s="28"/>
    </row>
    <row r="26" spans="1:8" ht="15.9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s="33" customFormat="1" ht="17.100000000000001" customHeight="1" x14ac:dyDescent="0.2">
      <c r="A27" s="31"/>
      <c r="B27" s="130" t="s">
        <v>30</v>
      </c>
      <c r="C27" s="130"/>
      <c r="D27" s="130"/>
      <c r="E27" s="130"/>
      <c r="F27" s="130"/>
      <c r="G27" s="130"/>
      <c r="H27" s="31"/>
    </row>
    <row r="28" spans="1:8" s="33" customFormat="1" ht="17.100000000000001" customHeight="1" x14ac:dyDescent="0.2">
      <c r="A28" s="31"/>
      <c r="B28" s="34" t="s">
        <v>10</v>
      </c>
      <c r="C28" s="34"/>
      <c r="D28" s="34"/>
      <c r="E28" s="87" t="str">
        <f>IF(Druck!E18="","",Druck!E18)</f>
        <v/>
      </c>
      <c r="F28" s="135" t="s">
        <v>46</v>
      </c>
      <c r="G28" s="136"/>
      <c r="H28" s="31"/>
    </row>
    <row r="29" spans="1:8" s="33" customFormat="1" ht="17.100000000000001" customHeight="1" x14ac:dyDescent="0.2">
      <c r="A29" s="31"/>
      <c r="B29" s="34" t="s">
        <v>1</v>
      </c>
      <c r="C29" s="34"/>
      <c r="D29" s="34"/>
      <c r="E29" s="88" t="str">
        <f>IF(Druck!D18="","",Druck!D18)</f>
        <v/>
      </c>
      <c r="F29" s="137"/>
      <c r="G29" s="138"/>
      <c r="H29" s="31"/>
    </row>
    <row r="30" spans="1:8" s="33" customFormat="1" ht="17.100000000000001" customHeight="1" x14ac:dyDescent="0.2">
      <c r="A30" s="31"/>
      <c r="B30" s="34" t="s">
        <v>31</v>
      </c>
      <c r="C30" s="34"/>
      <c r="D30" s="34"/>
      <c r="E30" s="89" t="str">
        <f>IF(Druck!F18="","",Druck!F18)</f>
        <v/>
      </c>
      <c r="F30" s="137"/>
      <c r="G30" s="138"/>
      <c r="H30" s="31"/>
    </row>
    <row r="31" spans="1:8" s="33" customFormat="1" ht="17.100000000000001" customHeight="1" x14ac:dyDescent="0.2">
      <c r="A31" s="31"/>
      <c r="B31" s="34" t="s">
        <v>32</v>
      </c>
      <c r="C31" s="34"/>
      <c r="D31" s="34"/>
      <c r="E31" s="90" t="str">
        <f>IF(Druck!G18="","",Druck!G18)</f>
        <v/>
      </c>
      <c r="F31" s="137"/>
      <c r="G31" s="138"/>
      <c r="H31" s="31"/>
    </row>
    <row r="32" spans="1:8" s="33" customFormat="1" ht="17.100000000000001" customHeight="1" x14ac:dyDescent="0.2">
      <c r="A32" s="31"/>
      <c r="B32" s="34" t="s">
        <v>8</v>
      </c>
      <c r="C32" s="34"/>
      <c r="D32" s="91">
        <f>IF(Druck!$C$3="","",Druck!$C$3)</f>
        <v>2008</v>
      </c>
      <c r="E32" s="35" t="str">
        <f>IF(OR(E28="",E29="",E30="",D32="",E35=""),"",IF(D32-E29&gt;=E30,1,E28-E35*(D32-E29)))</f>
        <v/>
      </c>
      <c r="F32" s="139"/>
      <c r="G32" s="140"/>
      <c r="H32" s="31"/>
    </row>
    <row r="33" spans="1:8" ht="6" customHeight="1" x14ac:dyDescent="0.2">
      <c r="A33" s="26"/>
      <c r="B33" s="26"/>
      <c r="C33" s="26"/>
      <c r="D33" s="26"/>
      <c r="E33" s="26"/>
      <c r="F33" s="26"/>
      <c r="G33" s="26"/>
      <c r="H33" s="26"/>
    </row>
    <row r="34" spans="1:8" s="33" customFormat="1" ht="17.100000000000001" customHeight="1" x14ac:dyDescent="0.2">
      <c r="A34" s="31"/>
      <c r="B34" s="130" t="s">
        <v>33</v>
      </c>
      <c r="C34" s="130"/>
      <c r="D34" s="130"/>
      <c r="E34" s="130"/>
      <c r="F34" s="130"/>
      <c r="G34" s="130"/>
      <c r="H34" s="31"/>
    </row>
    <row r="35" spans="1:8" s="33" customFormat="1" ht="17.100000000000001" customHeight="1" x14ac:dyDescent="0.2">
      <c r="A35" s="31"/>
      <c r="B35" s="34" t="s">
        <v>34</v>
      </c>
      <c r="C35" s="34"/>
      <c r="D35" s="53" t="str">
        <f>IF(E30="","",IF(OR(E35="",E35=0),"",100/E30))</f>
        <v/>
      </c>
      <c r="E35" s="36" t="str">
        <f>IF(OR(D32="",E28="",E29="",E30=""),"",IF(D32-E29&gt;=E30,0,E28/E30))</f>
        <v/>
      </c>
      <c r="F35" s="129" t="s">
        <v>12</v>
      </c>
      <c r="G35" s="37" t="str">
        <f>E35</f>
        <v/>
      </c>
      <c r="H35" s="31"/>
    </row>
    <row r="36" spans="1:8" s="33" customFormat="1" ht="17.100000000000001" customHeight="1" x14ac:dyDescent="0.2">
      <c r="A36" s="31"/>
      <c r="B36" s="34" t="s">
        <v>35</v>
      </c>
      <c r="C36" s="34"/>
      <c r="D36" s="92" t="str">
        <f>IF(OR(E36="",E36=0),"",Druck!$C$6)</f>
        <v/>
      </c>
      <c r="E36" s="36" t="str">
        <f>IF(Druck!E18="","",IF(Druck!L18="",0,Druck!L18))</f>
        <v/>
      </c>
      <c r="F36" s="129"/>
      <c r="G36" s="37" t="str">
        <f>E36</f>
        <v/>
      </c>
      <c r="H36" s="38"/>
    </row>
    <row r="37" spans="1:8" s="33" customFormat="1" ht="17.100000000000001" customHeight="1" x14ac:dyDescent="0.2">
      <c r="A37" s="31"/>
      <c r="B37" s="34" t="s">
        <v>36</v>
      </c>
      <c r="C37" s="34"/>
      <c r="D37" s="92" t="str">
        <f>IF(OR(E37="",E37=0),"",Druck!$C$7)</f>
        <v/>
      </c>
      <c r="E37" s="36" t="str">
        <f>IF(Druck!E18="","",IF(Druck!M18="",0,Druck!M18))</f>
        <v/>
      </c>
      <c r="F37" s="129"/>
      <c r="G37" s="37" t="str">
        <f>E37</f>
        <v/>
      </c>
      <c r="H37" s="38"/>
    </row>
    <row r="38" spans="1:8" s="33" customFormat="1" ht="17.100000000000001" customHeight="1" x14ac:dyDescent="0.2">
      <c r="A38" s="31"/>
      <c r="B38" s="34" t="s">
        <v>37</v>
      </c>
      <c r="C38" s="34"/>
      <c r="D38" s="93">
        <f>IF(Druck!$C$8="","",Druck!$C$8)</f>
        <v>0.03</v>
      </c>
      <c r="E38" s="36" t="str">
        <f>IF(OR(E28="",D38=""),"",E28*D38)</f>
        <v/>
      </c>
      <c r="F38" s="129"/>
      <c r="G38" s="39" t="str">
        <f>E38</f>
        <v/>
      </c>
      <c r="H38" s="38"/>
    </row>
    <row r="39" spans="1:8" s="33" customFormat="1" ht="17.100000000000001" customHeight="1" x14ac:dyDescent="0.2">
      <c r="A39" s="31"/>
      <c r="B39" s="40"/>
      <c r="C39" s="40"/>
      <c r="D39" s="40"/>
      <c r="E39" s="40"/>
      <c r="F39" s="41" t="s">
        <v>38</v>
      </c>
      <c r="G39" s="42" t="str">
        <f>IF(SUM(G35:G38)=0,"",SUM(G35:G38))</f>
        <v/>
      </c>
      <c r="H39" s="31"/>
    </row>
    <row r="40" spans="1:8" ht="6" customHeight="1" x14ac:dyDescent="0.2">
      <c r="A40" s="26"/>
      <c r="B40" s="26"/>
      <c r="C40" s="26"/>
      <c r="D40" s="26"/>
      <c r="E40" s="26"/>
      <c r="F40" s="26"/>
      <c r="G40" s="26"/>
      <c r="H40" s="26"/>
    </row>
    <row r="41" spans="1:8" s="33" customFormat="1" ht="17.100000000000001" customHeight="1" x14ac:dyDescent="0.2">
      <c r="A41" s="31"/>
      <c r="B41" s="130" t="s">
        <v>39</v>
      </c>
      <c r="C41" s="130"/>
      <c r="D41" s="130"/>
      <c r="E41" s="130"/>
      <c r="F41" s="130"/>
      <c r="G41" s="130"/>
      <c r="H41" s="31"/>
    </row>
    <row r="42" spans="1:8" s="33" customFormat="1" ht="17.100000000000001" customHeight="1" x14ac:dyDescent="0.2">
      <c r="A42" s="31"/>
      <c r="B42" s="34" t="s">
        <v>40</v>
      </c>
      <c r="C42" s="34"/>
      <c r="D42" s="34"/>
      <c r="E42" s="94" t="str">
        <f>IF(Druck!O18="","",Druck!O18)</f>
        <v/>
      </c>
      <c r="F42" s="129" t="s">
        <v>11</v>
      </c>
      <c r="G42" s="36" t="str">
        <f>IF(OR(E42="",E31=""),"",E42*E31)</f>
        <v/>
      </c>
      <c r="H42" s="31"/>
    </row>
    <row r="43" spans="1:8" s="33" customFormat="1" ht="17.100000000000001" customHeight="1" x14ac:dyDescent="0.2">
      <c r="A43" s="31"/>
      <c r="B43" s="131">
        <v>100</v>
      </c>
      <c r="C43" s="132"/>
      <c r="D43" s="95" t="str">
        <f>IF(Eingabe!J118="","",Eingabe!J18)</f>
        <v/>
      </c>
      <c r="E43" s="43" t="str">
        <f>IF(OR(E28="",D43=""),"",E28*D43)</f>
        <v/>
      </c>
      <c r="F43" s="129"/>
      <c r="G43" s="44" t="str">
        <f>IF(OR(E43="",E31=""),"",E43/100*E31)</f>
        <v/>
      </c>
      <c r="H43" s="31"/>
    </row>
    <row r="44" spans="1:8" s="33" customFormat="1" ht="17.100000000000001" customHeight="1" x14ac:dyDescent="0.2">
      <c r="A44" s="31"/>
      <c r="B44" s="45"/>
      <c r="C44" s="45"/>
      <c r="D44" s="45"/>
      <c r="E44" s="45"/>
      <c r="F44" s="41" t="s">
        <v>41</v>
      </c>
      <c r="G44" s="46" t="str">
        <f>IF(SUM(G42:G43)=0,"",SUM(G42:G43))</f>
        <v/>
      </c>
      <c r="H44" s="31"/>
    </row>
    <row r="45" spans="1:8" ht="12" customHeight="1" x14ac:dyDescent="0.2">
      <c r="A45" s="26"/>
      <c r="B45" s="26"/>
      <c r="C45" s="26"/>
      <c r="D45" s="26"/>
      <c r="E45" s="26"/>
      <c r="F45" s="26"/>
      <c r="G45" s="26"/>
      <c r="H45" s="26"/>
    </row>
    <row r="46" spans="1:8" s="33" customFormat="1" ht="17.100000000000001" customHeight="1" x14ac:dyDescent="0.2">
      <c r="A46" s="31"/>
      <c r="B46" s="32" t="s">
        <v>42</v>
      </c>
      <c r="C46" s="32"/>
      <c r="D46" s="32"/>
      <c r="E46" s="32"/>
      <c r="F46" s="32"/>
      <c r="G46" s="32"/>
      <c r="H46" s="31"/>
    </row>
    <row r="47" spans="1:8" s="33" customFormat="1" ht="17.100000000000001" customHeight="1" x14ac:dyDescent="0.2">
      <c r="A47" s="31"/>
      <c r="B47" s="47" t="s">
        <v>43</v>
      </c>
      <c r="C47" s="47"/>
      <c r="D47" s="47"/>
      <c r="E47" s="47"/>
      <c r="F47" s="47"/>
      <c r="G47" s="48" t="str">
        <f>IF(OR(G39="",E31=""),"",G39/E31)</f>
        <v/>
      </c>
      <c r="H47" s="31"/>
    </row>
    <row r="48" spans="1:8" s="33" customFormat="1" ht="17.100000000000001" customHeight="1" thickBot="1" x14ac:dyDescent="0.25">
      <c r="A48" s="31"/>
      <c r="B48" s="47" t="s">
        <v>44</v>
      </c>
      <c r="C48" s="47"/>
      <c r="D48" s="47"/>
      <c r="E48" s="47"/>
      <c r="F48" s="47"/>
      <c r="G48" s="49" t="str">
        <f>IF(OR(G44="",E31=""),"",G44/E31)</f>
        <v/>
      </c>
      <c r="H48" s="31"/>
    </row>
    <row r="49" spans="1:8" s="33" customFormat="1" ht="17.100000000000001" customHeight="1" thickBot="1" x14ac:dyDescent="0.25">
      <c r="A49" s="31"/>
      <c r="B49" s="50" t="s">
        <v>45</v>
      </c>
      <c r="C49" s="50"/>
      <c r="D49" s="50"/>
      <c r="E49" s="50"/>
      <c r="F49" s="50"/>
      <c r="G49" s="51" t="str">
        <f>IF(SUM(G47:G48)=0,"",SUM(G47:G48))</f>
        <v/>
      </c>
      <c r="H49" s="31"/>
    </row>
    <row r="50" spans="1:8" ht="15" customHeight="1" x14ac:dyDescent="0.2">
      <c r="A50" s="26"/>
      <c r="B50" s="26"/>
      <c r="C50" s="26"/>
      <c r="D50" s="26"/>
      <c r="E50" s="26"/>
      <c r="F50" s="26"/>
      <c r="G50" s="26"/>
      <c r="H50" s="26"/>
    </row>
    <row r="51" spans="1:8" ht="12.75" hidden="1" customHeight="1" x14ac:dyDescent="0.2"/>
    <row r="52" spans="1:8" ht="12.75" hidden="1" customHeight="1" x14ac:dyDescent="0.2"/>
    <row r="53" spans="1:8" ht="12.75" hidden="1" customHeight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idden="1" x14ac:dyDescent="0.2"/>
  </sheetData>
  <sheetProtection sheet="1" objects="1" scenarios="1" selectLockedCells="1"/>
  <mergeCells count="10">
    <mergeCell ref="B34:G34"/>
    <mergeCell ref="F35:F38"/>
    <mergeCell ref="B41:G41"/>
    <mergeCell ref="F42:F43"/>
    <mergeCell ref="B43:C43"/>
    <mergeCell ref="A1:H1"/>
    <mergeCell ref="D23:G23"/>
    <mergeCell ref="B27:G27"/>
    <mergeCell ref="F28:G32"/>
    <mergeCell ref="B3:G22"/>
  </mergeCells>
  <phoneticPr fontId="1" type="noConversion"/>
  <printOptions horizontalCentered="1"/>
  <pageMargins left="0.59055118110236227" right="0.59055118110236227" top="0.78740157480314965" bottom="0.59055118110236227" header="0" footer="0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Eingabe</vt:lpstr>
      <vt:lpstr>Druck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m15</vt:lpstr>
      <vt:lpstr>m16</vt:lpstr>
      <vt:lpstr>m17</vt:lpstr>
      <vt:lpstr>m18</vt:lpstr>
      <vt:lpstr>m19</vt:lpstr>
      <vt:lpstr>m20</vt:lpstr>
      <vt:lpstr>m21</vt:lpstr>
      <vt:lpstr>m22</vt:lpstr>
      <vt:lpstr>m23</vt:lpstr>
      <vt:lpstr>m24</vt:lpstr>
      <vt:lpstr>m25</vt:lpstr>
    </vt:vector>
  </TitlesOfParts>
  <Company>LLA Imst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wharasleben</dc:creator>
  <cp:lastModifiedBy>Windows-Benutzer</cp:lastModifiedBy>
  <cp:lastPrinted>2005-05-23T15:30:58Z</cp:lastPrinted>
  <dcterms:created xsi:type="dcterms:W3CDTF">2003-03-27T06:46:07Z</dcterms:created>
  <dcterms:modified xsi:type="dcterms:W3CDTF">2021-10-11T12:20:59Z</dcterms:modified>
</cp:coreProperties>
</file>